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  <Override PartName="/xl/threadedComments/threadedComment5.xml" ContentType="application/vnd.ms-excel.threadedcomments+xml"/>
  <Override PartName="/xl/threadedComments/threadedComment6.xml" ContentType="application/vnd.ms-excel.threadedcomments+xml"/>
  <Override PartName="/xl/threadedComments/threadedComment7.xml" ContentType="application/vnd.ms-excel.threadedcomments+xml"/>
  <Override PartName="/xl/threadedComments/threadedComment8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Internet\Site_Anses\3.Avis et autres\00-PUBLICATIONS AVIS\AVIS\AVIS SAISINE\"/>
    </mc:Choice>
  </mc:AlternateContent>
  <bookViews>
    <workbookView xWindow="0" yWindow="0" windowWidth="28800" windowHeight="14100" activeTab="2"/>
  </bookViews>
  <sheets>
    <sheet name="Critères de sélection" sheetId="1" r:id="rId1"/>
    <sheet name="Résultats priorisation" sheetId="2" r:id="rId2"/>
    <sheet name="Lieu 1 " sheetId="3" r:id="rId3"/>
    <sheet name="Lieu 2" sheetId="4" r:id="rId4"/>
    <sheet name="Lieu 3" sheetId="5" r:id="rId5"/>
    <sheet name="Lieu 4" sheetId="6" r:id="rId6"/>
    <sheet name="Lieu 5" sheetId="7" r:id="rId7"/>
    <sheet name="Lieu 6" sheetId="8" r:id="rId8"/>
    <sheet name="Lieu 7" sheetId="9" r:id="rId9"/>
    <sheet name="Lieu 8" sheetId="10" r:id="rId10"/>
    <sheet name="Réponses possibles" sheetId="11" state="hidden" r:id="rId11"/>
    <sheet name="Poids des critères" sheetId="12" r:id="rId12"/>
  </sheets>
  <definedNames>
    <definedName name="_xlnm._FilterDatabase" localSheetId="1" hidden="1">'Résultats priorisation'!$C$3:$D$11</definedName>
  </definedNames>
  <calcPr calcId="162913"/>
</workbook>
</file>

<file path=xl/calcChain.xml><?xml version="1.0" encoding="utf-8"?>
<calcChain xmlns="http://schemas.openxmlformats.org/spreadsheetml/2006/main">
  <c r="B18" i="10" l="1"/>
  <c r="B17" i="10"/>
  <c r="B16" i="10"/>
  <c r="B15" i="10"/>
  <c r="B14" i="10"/>
  <c r="B13" i="10"/>
  <c r="B12" i="10"/>
  <c r="B11" i="10"/>
  <c r="B10" i="10"/>
  <c r="B18" i="9"/>
  <c r="B17" i="9"/>
  <c r="B16" i="9"/>
  <c r="B15" i="9"/>
  <c r="B14" i="9"/>
  <c r="B13" i="9"/>
  <c r="B12" i="9"/>
  <c r="B11" i="9"/>
  <c r="B10" i="9"/>
  <c r="B18" i="8"/>
  <c r="B17" i="8"/>
  <c r="B16" i="8"/>
  <c r="B15" i="8"/>
  <c r="B14" i="8"/>
  <c r="B13" i="8"/>
  <c r="B12" i="8"/>
  <c r="B11" i="8"/>
  <c r="B10" i="8"/>
  <c r="B18" i="7"/>
  <c r="B17" i="7"/>
  <c r="B16" i="7"/>
  <c r="B15" i="7"/>
  <c r="B14" i="7"/>
  <c r="B13" i="7"/>
  <c r="B12" i="7"/>
  <c r="B11" i="7"/>
  <c r="B10" i="7"/>
  <c r="B18" i="6"/>
  <c r="B17" i="6"/>
  <c r="B16" i="6"/>
  <c r="B15" i="6"/>
  <c r="B14" i="6"/>
  <c r="B13" i="6"/>
  <c r="B12" i="6"/>
  <c r="B11" i="6"/>
  <c r="B10" i="6"/>
  <c r="B18" i="5"/>
  <c r="B17" i="5"/>
  <c r="B16" i="5"/>
  <c r="B15" i="5"/>
  <c r="B14" i="5"/>
  <c r="B13" i="5"/>
  <c r="B12" i="5"/>
  <c r="B11" i="5"/>
  <c r="B10" i="5"/>
  <c r="B11" i="4"/>
  <c r="B12" i="4"/>
  <c r="B13" i="4"/>
  <c r="B14" i="4"/>
  <c r="B15" i="4"/>
  <c r="B16" i="4"/>
  <c r="B17" i="4"/>
  <c r="B18" i="4"/>
  <c r="B10" i="4"/>
  <c r="B5" i="10" l="1"/>
  <c r="B4" i="10"/>
  <c r="B5" i="9"/>
  <c r="B4" i="9"/>
  <c r="B5" i="8"/>
  <c r="B4" i="8"/>
  <c r="B5" i="7"/>
  <c r="B4" i="7"/>
  <c r="B5" i="6"/>
  <c r="B4" i="6"/>
  <c r="B5" i="5"/>
  <c r="B4" i="5"/>
  <c r="B5" i="4"/>
  <c r="B4" i="4"/>
  <c r="C13" i="12" l="1"/>
  <c r="C19" i="11"/>
  <c r="C16" i="11"/>
  <c r="C12" i="11"/>
  <c r="C9" i="11"/>
  <c r="C7" i="11"/>
  <c r="C4" i="11"/>
  <c r="E18" i="10"/>
  <c r="D18" i="10"/>
  <c r="E17" i="10"/>
  <c r="D17" i="10"/>
  <c r="E16" i="10"/>
  <c r="D16" i="10"/>
  <c r="E15" i="10"/>
  <c r="F15" i="10" s="1"/>
  <c r="D15" i="10"/>
  <c r="E14" i="10"/>
  <c r="D14" i="10"/>
  <c r="E13" i="10"/>
  <c r="D13" i="10"/>
  <c r="E12" i="10"/>
  <c r="D12" i="10"/>
  <c r="F12" i="10" s="1"/>
  <c r="E11" i="10"/>
  <c r="D11" i="10"/>
  <c r="F11" i="10" s="1"/>
  <c r="E10" i="10"/>
  <c r="D10" i="10"/>
  <c r="E18" i="9"/>
  <c r="D18" i="9"/>
  <c r="E17" i="9"/>
  <c r="D17" i="9"/>
  <c r="E16" i="9"/>
  <c r="D16" i="9"/>
  <c r="E15" i="9"/>
  <c r="D15" i="9"/>
  <c r="E14" i="9"/>
  <c r="D14" i="9"/>
  <c r="F14" i="9" s="1"/>
  <c r="E13" i="9"/>
  <c r="D13" i="9"/>
  <c r="F13" i="9" s="1"/>
  <c r="E12" i="9"/>
  <c r="D12" i="9"/>
  <c r="F12" i="9" s="1"/>
  <c r="E11" i="9"/>
  <c r="D11" i="9"/>
  <c r="E10" i="9"/>
  <c r="D10" i="9"/>
  <c r="E18" i="8"/>
  <c r="D18" i="8"/>
  <c r="E17" i="8"/>
  <c r="D17" i="8"/>
  <c r="F17" i="8" s="1"/>
  <c r="E16" i="8"/>
  <c r="D16" i="8"/>
  <c r="E15" i="8"/>
  <c r="D15" i="8"/>
  <c r="E14" i="8"/>
  <c r="D14" i="8"/>
  <c r="E13" i="8"/>
  <c r="D13" i="8"/>
  <c r="F13" i="8" s="1"/>
  <c r="E12" i="8"/>
  <c r="D12" i="8"/>
  <c r="E11" i="8"/>
  <c r="D11" i="8"/>
  <c r="E10" i="8"/>
  <c r="D10" i="8"/>
  <c r="E18" i="7"/>
  <c r="D18" i="7"/>
  <c r="F18" i="7" s="1"/>
  <c r="E17" i="7"/>
  <c r="D17" i="7"/>
  <c r="E16" i="7"/>
  <c r="D16" i="7"/>
  <c r="E15" i="7"/>
  <c r="D15" i="7"/>
  <c r="E14" i="7"/>
  <c r="D14" i="7"/>
  <c r="F14" i="7" s="1"/>
  <c r="E13" i="7"/>
  <c r="D13" i="7"/>
  <c r="E12" i="7"/>
  <c r="D12" i="7"/>
  <c r="F12" i="7" s="1"/>
  <c r="E11" i="7"/>
  <c r="D11" i="7"/>
  <c r="E10" i="7"/>
  <c r="D10" i="7"/>
  <c r="F10" i="7" s="1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F11" i="6" s="1"/>
  <c r="E10" i="6"/>
  <c r="D10" i="6"/>
  <c r="E18" i="5"/>
  <c r="D18" i="5"/>
  <c r="F18" i="5" s="1"/>
  <c r="E17" i="5"/>
  <c r="D17" i="5"/>
  <c r="E16" i="5"/>
  <c r="D16" i="5"/>
  <c r="E15" i="5"/>
  <c r="D15" i="5"/>
  <c r="E14" i="5"/>
  <c r="D14" i="5"/>
  <c r="F14" i="5" s="1"/>
  <c r="E13" i="5"/>
  <c r="D13" i="5"/>
  <c r="E12" i="5"/>
  <c r="D12" i="5"/>
  <c r="F12" i="5" s="1"/>
  <c r="E11" i="5"/>
  <c r="D11" i="5"/>
  <c r="E10" i="5"/>
  <c r="D10" i="5"/>
  <c r="E18" i="4"/>
  <c r="D18" i="4"/>
  <c r="E17" i="4"/>
  <c r="D17" i="4"/>
  <c r="F17" i="4" s="1"/>
  <c r="E16" i="4"/>
  <c r="D16" i="4"/>
  <c r="E15" i="4"/>
  <c r="D15" i="4"/>
  <c r="E14" i="4"/>
  <c r="D14" i="4"/>
  <c r="F14" i="4" s="1"/>
  <c r="E13" i="4"/>
  <c r="D13" i="4"/>
  <c r="E12" i="4"/>
  <c r="D12" i="4"/>
  <c r="E11" i="4"/>
  <c r="D11" i="4"/>
  <c r="E10" i="4"/>
  <c r="D10" i="4"/>
  <c r="E18" i="3"/>
  <c r="D18" i="3"/>
  <c r="F18" i="3" s="1"/>
  <c r="E17" i="3"/>
  <c r="D17" i="3"/>
  <c r="E16" i="3"/>
  <c r="D16" i="3"/>
  <c r="E15" i="3"/>
  <c r="D15" i="3"/>
  <c r="E14" i="3"/>
  <c r="D14" i="3"/>
  <c r="F14" i="3" s="1"/>
  <c r="E13" i="3"/>
  <c r="D13" i="3"/>
  <c r="E12" i="3"/>
  <c r="D12" i="3"/>
  <c r="F12" i="3" s="1"/>
  <c r="E11" i="3"/>
  <c r="D11" i="3"/>
  <c r="F11" i="3" s="1"/>
  <c r="E10" i="3"/>
  <c r="D10" i="3"/>
  <c r="F10" i="3" s="1"/>
  <c r="F10" i="9" l="1"/>
  <c r="F18" i="6"/>
  <c r="F17" i="5"/>
  <c r="F17" i="9"/>
  <c r="F15" i="5"/>
  <c r="F14" i="6"/>
  <c r="F14" i="10"/>
  <c r="F13" i="10"/>
  <c r="F18" i="4"/>
  <c r="F18" i="8"/>
  <c r="F18" i="9"/>
  <c r="F17" i="10"/>
  <c r="F16" i="4"/>
  <c r="F15" i="4"/>
  <c r="F14" i="8"/>
  <c r="F13" i="6"/>
  <c r="F12" i="4"/>
  <c r="F11" i="4"/>
  <c r="F11" i="8"/>
  <c r="F11" i="5"/>
  <c r="F17" i="6"/>
  <c r="F15" i="8"/>
  <c r="F11" i="9"/>
  <c r="F15" i="6"/>
  <c r="F18" i="10"/>
  <c r="F11" i="7"/>
  <c r="F10" i="5"/>
  <c r="F16" i="9"/>
  <c r="F16" i="5"/>
  <c r="F16" i="3"/>
  <c r="F16" i="7"/>
  <c r="F13" i="7"/>
  <c r="F13" i="5"/>
  <c r="F13" i="3"/>
  <c r="F12" i="6"/>
  <c r="F12" i="8"/>
  <c r="F15" i="3"/>
  <c r="F15" i="9"/>
  <c r="F15" i="7"/>
  <c r="F16" i="8"/>
  <c r="F16" i="10"/>
  <c r="F16" i="6"/>
  <c r="F17" i="7"/>
  <c r="F17" i="3"/>
  <c r="F13" i="4"/>
  <c r="F10" i="4"/>
  <c r="F10" i="6"/>
  <c r="F10" i="8"/>
  <c r="F10" i="10"/>
  <c r="F19" i="10" l="1"/>
  <c r="D8" i="2" s="1"/>
  <c r="F19" i="9"/>
  <c r="D10" i="2" s="1"/>
  <c r="F19" i="7"/>
  <c r="D5" i="2" s="1"/>
  <c r="F19" i="4"/>
  <c r="D4" i="2" s="1"/>
  <c r="F19" i="6"/>
  <c r="D11" i="2" s="1"/>
  <c r="F19" i="5"/>
  <c r="D7" i="2" s="1"/>
  <c r="F19" i="3"/>
  <c r="D6" i="2" s="1"/>
  <c r="F19" i="8"/>
  <c r="D9" i="2" s="1"/>
</calcChain>
</file>

<file path=xl/comments1.xml><?xml version="1.0" encoding="utf-8"?>
<comments xmlns="http://schemas.openxmlformats.org/spreadsheetml/2006/main">
  <authors>
    <author>tc={00BF00C4-00CE-47CD-855A-001E005E0074}</author>
  </authors>
  <commentList>
    <comment ref="B14" authorId="0" shapeId="0">
      <text>
        <r>
          <rPr>
            <b/>
            <sz val="9"/>
            <rFont val="Tahoma"/>
            <family val="2"/>
          </rPr>
          <t>Auteur:</t>
        </r>
        <r>
          <rPr>
            <sz val="9"/>
            <rFont val="Tahoma"/>
            <family val="2"/>
          </rPr>
          <t xml:space="preserve">
(cf typologie des zones du SI-LAV)
</t>
        </r>
      </text>
    </comment>
  </commentList>
</comments>
</file>

<file path=xl/comments2.xml><?xml version="1.0" encoding="utf-8"?>
<comments xmlns="http://schemas.openxmlformats.org/spreadsheetml/2006/main">
  <authors>
    <author>tc={005F0053-00BE-40EB-B4BD-000200020068}</author>
  </authors>
  <commentList>
    <comment ref="B14" authorId="0" shapeId="0">
      <text>
        <r>
          <rPr>
            <b/>
            <sz val="9"/>
            <rFont val="Tahoma"/>
            <family val="2"/>
          </rPr>
          <t>Auteur:</t>
        </r>
        <r>
          <rPr>
            <sz val="9"/>
            <rFont val="Tahoma"/>
            <family val="2"/>
          </rPr>
          <t xml:space="preserve">
(cf typologie des zones du SI-LAV)
</t>
        </r>
      </text>
    </comment>
  </commentList>
</comments>
</file>

<file path=xl/comments3.xml><?xml version="1.0" encoding="utf-8"?>
<comments xmlns="http://schemas.openxmlformats.org/spreadsheetml/2006/main">
  <authors>
    <author>tc={005F0053-00BE-40EB-B4BD-000200020068}</author>
  </authors>
  <commentList>
    <comment ref="B14" authorId="0" shapeId="0">
      <text>
        <r>
          <rPr>
            <b/>
            <sz val="9"/>
            <rFont val="Tahoma"/>
            <family val="2"/>
          </rPr>
          <t>Auteur:</t>
        </r>
        <r>
          <rPr>
            <sz val="9"/>
            <rFont val="Tahoma"/>
            <family val="2"/>
          </rPr>
          <t xml:space="preserve">
(cf typologie des zones du SI-LAV)
</t>
        </r>
      </text>
    </comment>
  </commentList>
</comments>
</file>

<file path=xl/comments4.xml><?xml version="1.0" encoding="utf-8"?>
<comments xmlns="http://schemas.openxmlformats.org/spreadsheetml/2006/main">
  <authors>
    <author>tc={005F0053-00BE-40EB-B4BD-000200020068}</author>
  </authors>
  <commentList>
    <comment ref="B14" authorId="0" shapeId="0">
      <text>
        <r>
          <rPr>
            <b/>
            <sz val="9"/>
            <rFont val="Tahoma"/>
            <family val="2"/>
          </rPr>
          <t>Auteur:</t>
        </r>
        <r>
          <rPr>
            <sz val="9"/>
            <rFont val="Tahoma"/>
            <family val="2"/>
          </rPr>
          <t xml:space="preserve">
(cf typologie des zones du SI-LAV)
</t>
        </r>
      </text>
    </comment>
  </commentList>
</comments>
</file>

<file path=xl/comments5.xml><?xml version="1.0" encoding="utf-8"?>
<comments xmlns="http://schemas.openxmlformats.org/spreadsheetml/2006/main">
  <authors>
    <author>tc={005F0053-00BE-40EB-B4BD-000200020068}</author>
  </authors>
  <commentList>
    <comment ref="B14" authorId="0" shapeId="0">
      <text>
        <r>
          <rPr>
            <b/>
            <sz val="9"/>
            <rFont val="Tahoma"/>
            <family val="2"/>
          </rPr>
          <t>Auteur:</t>
        </r>
        <r>
          <rPr>
            <sz val="9"/>
            <rFont val="Tahoma"/>
            <family val="2"/>
          </rPr>
          <t xml:space="preserve">
(cf typologie des zones du SI-LAV)
</t>
        </r>
      </text>
    </comment>
  </commentList>
</comments>
</file>

<file path=xl/comments6.xml><?xml version="1.0" encoding="utf-8"?>
<comments xmlns="http://schemas.openxmlformats.org/spreadsheetml/2006/main">
  <authors>
    <author>tc={005F0053-00BE-40EB-B4BD-000200020068}</author>
  </authors>
  <commentList>
    <comment ref="B14" authorId="0" shapeId="0">
      <text>
        <r>
          <rPr>
            <b/>
            <sz val="9"/>
            <rFont val="Tahoma"/>
            <family val="2"/>
          </rPr>
          <t>Auteur:</t>
        </r>
        <r>
          <rPr>
            <sz val="9"/>
            <rFont val="Tahoma"/>
            <family val="2"/>
          </rPr>
          <t xml:space="preserve">
(cf typologie des zones du SI-LAV)
</t>
        </r>
      </text>
    </comment>
  </commentList>
</comments>
</file>

<file path=xl/comments7.xml><?xml version="1.0" encoding="utf-8"?>
<comments xmlns="http://schemas.openxmlformats.org/spreadsheetml/2006/main">
  <authors>
    <author>tc={005F0053-00BE-40EB-B4BD-000200020068}</author>
  </authors>
  <commentList>
    <comment ref="B14" authorId="0" shapeId="0">
      <text>
        <r>
          <rPr>
            <b/>
            <sz val="9"/>
            <rFont val="Tahoma"/>
            <family val="2"/>
          </rPr>
          <t>Auteur:</t>
        </r>
        <r>
          <rPr>
            <sz val="9"/>
            <rFont val="Tahoma"/>
            <family val="2"/>
          </rPr>
          <t xml:space="preserve">
(cf typologie des zones du SI-LAV)
</t>
        </r>
      </text>
    </comment>
  </commentList>
</comments>
</file>

<file path=xl/comments8.xml><?xml version="1.0" encoding="utf-8"?>
<comments xmlns="http://schemas.openxmlformats.org/spreadsheetml/2006/main">
  <authors>
    <author>tc={005F0053-00BE-40EB-B4BD-000200020068}</author>
  </authors>
  <commentList>
    <comment ref="B14" authorId="0" shapeId="0">
      <text>
        <r>
          <rPr>
            <b/>
            <sz val="9"/>
            <rFont val="Tahoma"/>
            <family val="2"/>
          </rPr>
          <t>Auteur:</t>
        </r>
        <r>
          <rPr>
            <sz val="9"/>
            <rFont val="Tahoma"/>
            <family val="2"/>
          </rPr>
          <t xml:space="preserve">
(cf typologie des zones du SI-LAV)
</t>
        </r>
      </text>
    </comment>
  </commentList>
</comments>
</file>

<file path=xl/sharedStrings.xml><?xml version="1.0" encoding="utf-8"?>
<sst xmlns="http://schemas.openxmlformats.org/spreadsheetml/2006/main" count="281" uniqueCount="118">
  <si>
    <t>Renseignements à remplir par l'enquêteur</t>
  </si>
  <si>
    <t>La personne n'a-t-elle fait que passer (trajets) sans s'arrêter ?</t>
  </si>
  <si>
    <t>Si la réponse est OUI --&gt; alors pas de questionnaire pour le lieu de passage (= critère d'exclusion)</t>
  </si>
  <si>
    <t>La découverte du cas a-t-elle eu lieu plus de 45j après la DDS ?</t>
  </si>
  <si>
    <t>Score</t>
  </si>
  <si>
    <t>…</t>
  </si>
  <si>
    <t xml:space="preserve">Adresse : </t>
  </si>
  <si>
    <t>N° de rue :</t>
  </si>
  <si>
    <t>Nom de rue :</t>
  </si>
  <si>
    <t>Code postal :</t>
  </si>
  <si>
    <t>Commune :</t>
  </si>
  <si>
    <t>Si "autre", préciser :</t>
  </si>
  <si>
    <t>Cette colonne doit être remplie par l'enquêteur à l'aide du menu déroulant</t>
  </si>
  <si>
    <t>Questions à poser par l'enquêteur pour chaque lieu fréquenté par un cas donné :</t>
  </si>
  <si>
    <t>Réponses possibles</t>
  </si>
  <si>
    <t>Pondération</t>
  </si>
  <si>
    <t>Résultat</t>
  </si>
  <si>
    <t>Avez-vous été piqué(e) par un (ou des) moustiques ?</t>
  </si>
  <si>
    <t>Nsp</t>
  </si>
  <si>
    <t>Quelle heure de la journée était-il  ?</t>
  </si>
  <si>
    <t>entre 22h et 5 h (nuit)</t>
  </si>
  <si>
    <t xml:space="preserve">Combien de temps êtes-vous resté(e) sur le lieu ? </t>
  </si>
  <si>
    <t>t &gt; 1h</t>
  </si>
  <si>
    <t>moins de 10 min à l’extérieur ou à l'intérieur fenêtre ouverte</t>
  </si>
  <si>
    <t>Zone rurale</t>
  </si>
  <si>
    <t>Quel est le niveau de végétalisation dans l'environnement proche du lieu fréquenté ?</t>
  </si>
  <si>
    <t>Environnement peu ou pas végétalisé (absence de parcs, jardins…)</t>
  </si>
  <si>
    <t>Quelle est l'altitude du lieu fréquenté ?</t>
  </si>
  <si>
    <t>La commune du lieu fréquenté est-elle colonisée par le moustique tigre ?</t>
  </si>
  <si>
    <t xml:space="preserve">Combien de jours avant ou après le début des signes cliniques avez-vous fréquenté le lieu ? </t>
  </si>
  <si>
    <t>J+5≤d&lt;J+7</t>
  </si>
  <si>
    <t>Questions à poser par l'enquêteur pour savoir si, lors du passage du cas sur le lieu fréquenté :</t>
  </si>
  <si>
    <t>Oui</t>
  </si>
  <si>
    <t>t &lt; 10 min</t>
  </si>
  <si>
    <t>plus de 10 min à l’intérieur fenêtre ouverte</t>
  </si>
  <si>
    <t>Zone pavillonnaire, zone péri-urbaine</t>
  </si>
  <si>
    <t>Environnement très végétalisé (présence de parcs, jardins…)</t>
  </si>
  <si>
    <t>Quelle est l'altitude du site fréquenté ?</t>
  </si>
  <si>
    <t>La commune est-elle colonisée par le moustique tigre ?</t>
  </si>
  <si>
    <t>J+4≤d&lt;J+5</t>
  </si>
  <si>
    <t>10 min &lt; t ≤ 1h</t>
  </si>
  <si>
    <t>plus de 10 min à l’extérieur</t>
  </si>
  <si>
    <t xml:space="preserve">A ≤ 800m </t>
  </si>
  <si>
    <t>Réponses du menu déroulant (onglet à masquer dans la version finale de l'outil)</t>
  </si>
  <si>
    <t>Questions</t>
  </si>
  <si>
    <t>Non</t>
  </si>
  <si>
    <t>entre 5h et 22h (jour)</t>
  </si>
  <si>
    <r>
      <t xml:space="preserve">t </t>
    </r>
    <r>
      <rPr>
        <sz val="10.5"/>
        <color theme="1"/>
        <rFont val="Calibri"/>
        <family val="2"/>
      </rPr>
      <t xml:space="preserve">&gt; </t>
    </r>
    <r>
      <rPr>
        <sz val="10.5"/>
        <color theme="1"/>
        <rFont val="Times New Roman"/>
        <family val="1"/>
      </rPr>
      <t>1h</t>
    </r>
  </si>
  <si>
    <t>J'ai passé tout le temps en intérieur fenêtre fermées</t>
  </si>
  <si>
    <t>Zone urbaine, centre urbain, zone commerçante</t>
  </si>
  <si>
    <t xml:space="preserve">Combien de jours avant/après le début des signes êtes-vous passé sur le site ? </t>
  </si>
  <si>
    <t>J-2&lt;d&lt; J+4</t>
  </si>
  <si>
    <t>Nature du site fréquenté</t>
  </si>
  <si>
    <t xml:space="preserve">Maison individuelle </t>
  </si>
  <si>
    <t>Appartement</t>
  </si>
  <si>
    <t>Bureau</t>
  </si>
  <si>
    <t>Commerce</t>
  </si>
  <si>
    <t>Parc</t>
  </si>
  <si>
    <t>Ecole</t>
  </si>
  <si>
    <t>Autre</t>
  </si>
  <si>
    <t>Résultats de l'élicitation (onglet à masquer dans la version finale de l'outil)</t>
  </si>
  <si>
    <t>Question correspondante</t>
  </si>
  <si>
    <t>Citère</t>
  </si>
  <si>
    <t>Poids</t>
  </si>
  <si>
    <t>Notion de piqûre de moustique </t>
  </si>
  <si>
    <t>Horaire de fréquentation du site </t>
  </si>
  <si>
    <t>Durée de fréquentation du site </t>
  </si>
  <si>
    <t>Fréquentation en milieu intérieur / fréquentation en milieu extérieur </t>
  </si>
  <si>
    <t>Environnement végétalisé autour du site fréquenté</t>
  </si>
  <si>
    <t>Altitude du site fréquenté</t>
  </si>
  <si>
    <t>Date de fréquentation du site par rapport à la virémie </t>
  </si>
  <si>
    <t>Total</t>
  </si>
  <si>
    <t>Logigramme/arbre de décision</t>
  </si>
  <si>
    <t>Notion de commune colonisée ou non au lieu fréquenté </t>
  </si>
  <si>
    <t xml:space="preserve">800 m &lt; A ≤ 1 200 m </t>
  </si>
  <si>
    <t>Type de zone (occupation du sol) autour du site fréquenté</t>
  </si>
  <si>
    <t xml:space="preserve">1 200 m &lt; A ≤ 1 700 m </t>
  </si>
  <si>
    <t>Critère</t>
  </si>
  <si>
    <t>Identifiant</t>
  </si>
  <si>
    <t>Horaire de fréquentation</t>
  </si>
  <si>
    <t>Durée de fréquentation</t>
  </si>
  <si>
    <t>Altitude</t>
  </si>
  <si>
    <t>Type de zone</t>
  </si>
  <si>
    <t>Végétalisation</t>
  </si>
  <si>
    <t>Date de fréquentation du lieu par rapport à la virémie</t>
  </si>
  <si>
    <t xml:space="preserve">Site fréquenté situé en milieu intérieur / en milieu extérieur </t>
  </si>
  <si>
    <t>Combien de temps avez-vous passé en extérieur ?</t>
  </si>
  <si>
    <t>Quelle est le type de zone dans laquelle se situe le lieu fréquenté ?</t>
  </si>
  <si>
    <t>Commune colonisée</t>
  </si>
  <si>
    <t>Lieu</t>
  </si>
  <si>
    <t>Priorisation des lieux fréquentés</t>
  </si>
  <si>
    <t>Le lieu a-t-il été fréquenté pendant la période de surveillance renforcée du moustique tigre (du 1er mai au 30 novembre) ?</t>
  </si>
  <si>
    <r>
      <t xml:space="preserve">Les lieux fréquentés </t>
    </r>
    <r>
      <rPr>
        <b/>
        <sz val="11"/>
        <color theme="1"/>
        <rFont val="Calibri"/>
        <family val="2"/>
        <scheme val="minor"/>
      </rPr>
      <t xml:space="preserve">prioritaires </t>
    </r>
    <r>
      <rPr>
        <sz val="11"/>
        <color theme="1"/>
        <rFont val="Calibri"/>
        <family val="2"/>
        <scheme val="minor"/>
      </rPr>
      <t>ont un score plus élevé que les autres (en vert foncé dans le tableau).</t>
    </r>
  </si>
  <si>
    <t>Nature du lieu fréquenté :</t>
  </si>
  <si>
    <t>Date de fréquentation du lieu :</t>
  </si>
  <si>
    <t xml:space="preserve">Total lieu 1 = </t>
  </si>
  <si>
    <t xml:space="preserve">Total lieu 2 = </t>
  </si>
  <si>
    <t xml:space="preserve">Total lieu 3 = </t>
  </si>
  <si>
    <t xml:space="preserve">Total lieu 4 = </t>
  </si>
  <si>
    <t xml:space="preserve">Total lieu 5 = </t>
  </si>
  <si>
    <t xml:space="preserve">Total lieu 6 = </t>
  </si>
  <si>
    <t xml:space="preserve">Total lieu 7 = </t>
  </si>
  <si>
    <t xml:space="preserve">Total lieu 8 = </t>
  </si>
  <si>
    <r>
      <rPr>
        <u/>
        <sz val="11"/>
        <color rgb="FFFF0000"/>
        <rFont val="Calibri"/>
        <family val="2"/>
        <scheme val="minor"/>
      </rPr>
      <t>Remarque</t>
    </r>
    <r>
      <rPr>
        <sz val="11"/>
        <color rgb="FFFF0000"/>
        <rFont val="Calibri"/>
        <family val="2"/>
        <scheme val="minor"/>
      </rPr>
      <t xml:space="preserve"> : </t>
    </r>
    <r>
      <rPr>
        <sz val="11"/>
        <rFont val="Calibri"/>
        <family val="2"/>
        <scheme val="minor"/>
      </rPr>
      <t>il est nécessaire de réactualiser à chaque utilisation du ficher l'ordre des scores</t>
    </r>
  </si>
  <si>
    <t>Si la réponse est NON  --&gt; alors pas de questionnaire pour le lieu fréquenté (= critère d'exclusion)</t>
  </si>
  <si>
    <r>
      <t xml:space="preserve">L'altitude du lieu fréquenté est-elle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 xml:space="preserve"> à 1700 m</t>
    </r>
  </si>
  <si>
    <t>Si la réponse est OUI  --&gt; alors pas de questionnaire pour le lieu fréquenté (= critère d'exclusion)</t>
  </si>
  <si>
    <t>Si la réponse est OUI --&gt; alors pas de questionnaire pour le lieu fréquenté (= critère d'exclusion)</t>
  </si>
  <si>
    <t>L'environnement autour du site est-il quasi-exclusivement minéral ? (parking…)</t>
  </si>
  <si>
    <t>Lieu 6</t>
  </si>
  <si>
    <t>Lieu 7</t>
  </si>
  <si>
    <t>Lieu 8</t>
  </si>
  <si>
    <t>Lieu 4</t>
  </si>
  <si>
    <t>Lieu 3</t>
  </si>
  <si>
    <t>Lieu 5</t>
  </si>
  <si>
    <t>Lieu 1</t>
  </si>
  <si>
    <t>Lieu 2</t>
  </si>
  <si>
    <t>en sélectionnant les colonnes "lieu" et "score" du tableau et en utilisant l'option "trier et filtrer / tri personalisé / trier par score"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</si>
</sst>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2"/>
      <name val="Calibri"/>
      <family val="2"/>
      <scheme val="minor"/>
    </font>
    <font>
      <sz val="11"/>
      <color indexed="64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Calibri"/>
      <family val="2"/>
    </font>
    <font>
      <sz val="10.5"/>
      <color theme="1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sz val="11"/>
      <color indexed="64"/>
      <name val="Calibri"/>
      <family val="2"/>
      <scheme val="minor"/>
    </font>
    <font>
      <sz val="12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rgb="FF92D050"/>
        <bgColor rgb="FF92D05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Protection="0"/>
  </cellStyleXfs>
  <cellXfs count="66">
    <xf numFmtId="0" fontId="0" fillId="0" borderId="0" xfId="0"/>
    <xf numFmtId="0" fontId="4" fillId="2" borderId="0" xfId="0" applyFont="1" applyFill="1"/>
    <xf numFmtId="0" fontId="4" fillId="0" borderId="0" xfId="0" applyFont="1"/>
    <xf numFmtId="0" fontId="5" fillId="0" borderId="0" xfId="0" applyFont="1"/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>
      <alignment horizontal="left" wrapText="1"/>
    </xf>
    <xf numFmtId="0" fontId="4" fillId="0" borderId="0" xfId="0" applyFont="1" applyAlignment="1">
      <alignment vertical="center"/>
    </xf>
    <xf numFmtId="0" fontId="0" fillId="3" borderId="0" xfId="0" applyFill="1"/>
    <xf numFmtId="0" fontId="6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right"/>
    </xf>
    <xf numFmtId="0" fontId="0" fillId="2" borderId="0" xfId="0" applyFill="1" applyAlignment="1">
      <alignment horizontal="center" vertical="center"/>
    </xf>
    <xf numFmtId="0" fontId="4" fillId="0" borderId="0" xfId="0" applyFont="1" applyAlignment="1">
      <alignment wrapText="1"/>
    </xf>
    <xf numFmtId="0" fontId="4" fillId="5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 applyAlignment="1">
      <alignment horizontal="center"/>
    </xf>
    <xf numFmtId="0" fontId="7" fillId="0" borderId="0" xfId="0" applyFont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0" fillId="0" borderId="0" xfId="0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/>
    </xf>
    <xf numFmtId="2" fontId="0" fillId="0" borderId="4" xfId="0" applyNumberFormat="1" applyBorder="1" applyAlignment="1">
      <alignment horizontal="center"/>
    </xf>
    <xf numFmtId="0" fontId="16" fillId="0" borderId="0" xfId="0" applyFont="1" applyAlignment="1">
      <alignment horizontal="justify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7" fillId="0" borderId="0" xfId="0" applyFont="1"/>
    <xf numFmtId="0" fontId="2" fillId="4" borderId="0" xfId="0" applyFont="1" applyFill="1"/>
    <xf numFmtId="2" fontId="0" fillId="6" borderId="0" xfId="0" applyNumberFormat="1" applyFill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2" fontId="4" fillId="4" borderId="8" xfId="0" applyNumberFormat="1" applyFont="1" applyFill="1" applyBorder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1"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Classement des lieux fréquentés</a:t>
            </a:r>
            <a:r>
              <a:rPr lang="en-US" baseline="0"/>
              <a:t> prioritaires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'Résultats priorisation'!$D$3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F4ED94F-892B-49D8-80C5-1C569E70703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3C0-40F2-BF65-C1A86D33273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7E30848-A2D3-4AE1-BEEB-0FB95F4DC40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3C0-40F2-BF65-C1A86D33273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3E3DB7A-E104-497B-B37A-1CB2744456F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3C0-40F2-BF65-C1A86D33273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F7D4AEE-68B1-4958-8255-6D31B4D883F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3C0-40F2-BF65-C1A86D33273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969A7B2-279C-4F9B-BFD4-9EC04752FBD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3C0-40F2-BF65-C1A86D33273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C372F57-95B8-4440-851D-27F8BA5965B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3C0-40F2-BF65-C1A86D33273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AA348E0-C693-4397-9535-F4A0AF6ECA27}" type="CELLRANGE">
                      <a:rPr lang="en-US" baseline="0"/>
                      <a:pPr/>
                      <a:t>[PLAGECELL]</a:t>
                    </a:fld>
                    <a:r>
                      <a:rPr lang="en-US" baseline="0"/>
                      <a:t>; </a:t>
                    </a:r>
                    <a:fld id="{7CD03A13-7BB8-4756-9D44-AF31380457E6}" type="VALUE">
                      <a:rPr lang="en-US" baseline="0"/>
                      <a:pPr/>
                      <a:t>[VALEUR]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3C0-40F2-BF65-C1A86D33273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4646158-62B7-471C-B69B-37AEBBF11EA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3C0-40F2-BF65-C1A86D3327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'Résultats priorisation'!$C$4:$C$11</c:f>
              <c:strCache>
                <c:ptCount val="8"/>
                <c:pt idx="0">
                  <c:v>Lieu 2</c:v>
                </c:pt>
                <c:pt idx="1">
                  <c:v>Lieu 5</c:v>
                </c:pt>
                <c:pt idx="2">
                  <c:v>Lieu 1</c:v>
                </c:pt>
                <c:pt idx="3">
                  <c:v>Lieu 3</c:v>
                </c:pt>
                <c:pt idx="4">
                  <c:v>Lieu 8</c:v>
                </c:pt>
                <c:pt idx="5">
                  <c:v>Lieu 6</c:v>
                </c:pt>
                <c:pt idx="6">
                  <c:v>Lieu 7</c:v>
                </c:pt>
                <c:pt idx="7">
                  <c:v>Lieu 4</c:v>
                </c:pt>
              </c:strCache>
            </c:strRef>
          </c:cat>
          <c:val>
            <c:numRef>
              <c:f>'Résultats priorisation'!$D$4:$D$11</c:f>
              <c:numCache>
                <c:formatCode>0.00</c:formatCode>
                <c:ptCount val="8"/>
                <c:pt idx="0">
                  <c:v>1.4948000000000001</c:v>
                </c:pt>
                <c:pt idx="1">
                  <c:v>1.4823</c:v>
                </c:pt>
                <c:pt idx="2">
                  <c:v>1.2649999999999999</c:v>
                </c:pt>
                <c:pt idx="3">
                  <c:v>1.1336999999999999</c:v>
                </c:pt>
                <c:pt idx="4">
                  <c:v>0.99709999999999999</c:v>
                </c:pt>
                <c:pt idx="5">
                  <c:v>0.97909999999999997</c:v>
                </c:pt>
                <c:pt idx="6">
                  <c:v>0.97909999999999997</c:v>
                </c:pt>
                <c:pt idx="7">
                  <c:v>0.84250000000000003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'Résultats priorisation'!$D$4:$D$11</c15:f>
                <c15:dlblRangeCache>
                  <c:ptCount val="8"/>
                  <c:pt idx="0">
                    <c:v>1,49</c:v>
                  </c:pt>
                  <c:pt idx="1">
                    <c:v>1,48</c:v>
                  </c:pt>
                  <c:pt idx="2">
                    <c:v>1,27</c:v>
                  </c:pt>
                  <c:pt idx="3">
                    <c:v>1,13</c:v>
                  </c:pt>
                  <c:pt idx="4">
                    <c:v>1,00</c:v>
                  </c:pt>
                  <c:pt idx="5">
                    <c:v>0,98</c:v>
                  </c:pt>
                  <c:pt idx="6">
                    <c:v>0,98</c:v>
                  </c:pt>
                  <c:pt idx="7">
                    <c:v>0,84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D8F-4268-8561-2F70978F1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3469008"/>
        <c:axId val="273464432"/>
      </c:barChart>
      <c:catAx>
        <c:axId val="27346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3464432"/>
        <c:crosses val="autoZero"/>
        <c:auto val="1"/>
        <c:lblAlgn val="ctr"/>
        <c:lblOffset val="100"/>
        <c:noMultiLvlLbl val="0"/>
      </c:catAx>
      <c:valAx>
        <c:axId val="27346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346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2</xdr:col>
      <xdr:colOff>4450080</xdr:colOff>
      <xdr:row>37</xdr:row>
      <xdr:rowOff>121920</xdr:rowOff>
    </xdr:to>
    <xdr:sp macro="" textlink="">
      <xdr:nvSpPr>
        <xdr:cNvPr id="3074" name="AutoShape 2" descr="data:image/png;base64,iVBORw0KGgoAAAANSUhEUgAABBoAAAPPCAYAAABqiKhNAAAAAXNSR0IArs4c6QAAIABJREFUeF7svQmYFOW1/3+qZ9CBuKDmXn/mGhW5Edwiam40YcdBNBESEfkrlyCihkEjm9dBI+oMso6KMghXYExco3EgkqBJvCA7CRDBKInLvWR1i2IUxBWY7v/z1lBNdU11V1V3dXctn34en0em3+Wcz3mrZ95vn/e8mvCCAAQgAAEIQAACEIAABCAAAQhAAAI+EdB8GodhIAABCEAAAhCAAAQgAAEIQMCBwBkXz/5UNK0KUBCIMgFdaNjw16dTUXYS3yAAAQhAAAJBJ/DN479doWlaMuh2Yh8EIAABCBRGAKGhMH70DgcBhIZwxAkrIQABCEAg4gQQGiIeYNyDAAQgsJ+AITTsOqxj+78+eOVngIFAlAicMfiej0TkCwgNUYoqvkAAAhCAQGgJIDSENnQYDgEIQMATAYQGT7hoHDICCA0hCxjmQgACEIBAtAkgNEQ7vngHAQhAwCCA0MBaiDIBhIYoRxffIAABCEAgdAQQGkIXMgyGAAQgkBcBhIa8sNEpJAQQGkISKMyEAAQgAIF4EEBoiEec8RICEIAAQgNrIMoEEBqiHF18gwAEIACB0BFAaAhdyDAYAhCAQF4EEBrywkankBBAaAhJoDATAhCAAATiQQChIR5xxksIQAACCA2sgSgTQGiIcnTxDQIQgAAEQkcAoSF0IcNgCEAAAnkRQGjICxudQkIAoSEkgcJMCEAAAhCIBwGEhnjEGS8hAAEIIDSwBqJMAKEhytHFNwhAAAIQCB0BhIbQhQyDIQABCORFAKEhL2x0CgkBhIaQBAozIQABCEAgHgQQGuIRZ7yEAAQggNDAGogyAYSGKEcX3yAAAQhAIHQEEBpCFzIMhgAEIJAXAYSGvLDRKSQEEBpCEijMFHn79XfkyovGye5dH0mX0zrL/OYGqWp/MGggAAEIRIoAQkOkwokzEIAABLISQGhgcUSZAEJDlKMbMd/mTm2SJ5qWSrt2lTJ/cYOccsZJEfMw2u48/eRymVE7R3dy1PhhctX4YdF2GO8gkCcBhIY8wdENAhCAQMgIIDSELGCY64kAQoMnXDR2S+Ddt9+TmktulHfe2mHb5fSzT5Ye1efIkJEDXWUlvPS7l2XMpbX6WPVza6V6YC+3ptAuIAQQGgISCMwIPAGEhsCHCAMhAAEI+EIAocEXjAwSUAIIDQENTNjNMh9zyOWLyk4YXXuFXH7NxVmbtexrkZtrpsmGFZv5JjyPhaH4zZ/543Q2yLT7fyjdz/t6HiMV1gWhoTB+9I4PAYSG+MQaTyEAgXgTQGiId/yj7j1CQ9QjXCb/zEJDVYcqWbL+Ael45OG6Nf98931pfnCZPDK/OW0dqfTFC5RZqFGzlCsjBKGheDFm5GgRQGiIVjzj5M1549dcJ1JxmVTIyiP//taU5uahLXHyH18h4JUAQoNXYrQPEwGEhjBFK0S25hIaDDc2rd0qE0fcpv+TugvFCy5CQ/HYMjIEikEAoaEYVBmz2AT6jP/tCQnZszmRqPiXZDL5i6O+2XNw81ANoaHY4Bk/1AQQGkIdPox3IIDQwBIpCgE3QoN1A2yX1aBqPTy2YIk8+9Qq/bYJ9Tq+87Ey4rqhcsHgfra2b/nNi/LjxifkhY3b0iLGgIv7yoT6mox6EH/70xsyp36hKMHDeBlj97mwe0bbxQ8uk3vqFujNbp09MWNuu2/qjcKVqr2dX6rmRO3VU3Sfep1/rsxYODltgxefjdoVhlDz9z+9IffWL9THVXb+38t/1o9M2L3sxB0vc2dbOCqui2Y/Kksf+5Vuh5rnplljZd++FttikI5sJ80RSXkvIJl1HdTVSFWH1ttK1Br42SPPZKwvZa9aL+PrRkv7DlUZbqox1XrctKZ1zeRqW5QHi0FjQQChIRZhjpyThtAgoh2uSWrUcx1XPS51dcnIOYpDEPCRAEKDjzAZKnAEEBoCF5JoGORGaFCemos8Wq+sNG/G7ahYN+iqzf0ND2UcyTD3M7c3iwN2Y1ttySUc2AkN5p/ZXcWZbTyvPpuFhvO/20eeaV6Rdkf5+6Xj/p9rocHr3HbcrOJRttVsFl8c2eYhNNx/50PyyLwDR3Os62D6glt0VjMnzZFUyt5KFbd5T85Kiw0qpjMnNUrKpsOocftv0dCi8fziRXkJIDSUlz+zQwACECgVAYSGUpFmnnIQQGgoB/UYzOlWaMjWzvxz9a3xlHk36d/85zoGYBYtVF2IpqWzpdNJx4nxLf27b+3QMwdytTPflOFpM2y5ttFqv/k6zj2f75HL+o7Wb+QwZxUU6rN1WRn2uzk6kc/cdsvYLLCoGCx6arYc3/nf5OYx02TD8s3pLp7YehQaVHyvHTpJFwRabbhbTuxyfMY6MISGJ3/0c7l6wnD5eq8z9QwWtVbGDKmVf7z5rm5rXeON0n9Qb1Exu7xfjf5zFbN5zbPk1G5d0vVG2h3UTq4aN0wEoSEGn27FdxGhofiMmQECEIBAEAggNAQhCthQLAIIDcUiG/NxCxUachUONI9tZCm42UyrkDi1y5Zh4fitu0VocCuImLMdvPqs/DHbq/6teNw+50Z9M7x37z598+zks+rnOPfAcbJ7Z9tjHuZl3maexlqpHtR6Dal5o67+XSyhQdnwwzHTZP1+UcMQCrw8jubMBSNTYc+eA0KDNdPBy9i0hYAbAggNbijRxolA33Eru2gVlbMTKe1C0TRdBk0mk69pWmLGjoqPF79014CPrWP0nbC+ISGpG0TTlh35+luXWIs59h+/tntKS6xOplKf75XUV9bd2+ttYwyjbyqVepr6DE7R4X0ItBJAaGAlRJkAQkOUo1tG3woRGg497JD0dZZ2dQTMGQHGjRaffvyZXHnROL0mgPWWCzMGu77GbRjGhtgu28Cr0GDdvJuPbdiNZd6ku/VZ2Z3r6Inht5PQ4GrufqPlnTd36GwXr3tAjjiq9QaRNmz3t2v91r9BTu12UrpJNjHDka2HjAa17kYNHC8f7ty939YmOeKojp6eBCehQQ3WuesJeiZErwHnehqbxhBwQwChwQ0l2mQj0KfPqsrEmZV3aaJdr2mSsGuXEvn5Zzv/+b0NP/rObuP9PiNXVSWOSPwxoVV00kSmdj+se11dnZZRYyFDTHiz5+Dm5tZij2rOirO0Zi1VOUjTZFrH19+q58YJ1igEnAkgNDgzokV4CSA0hDd2gba8EKGhwxfap48WODlpJzTY1UQwxnGyK9uxBsfNsCWjQc1nN1c2EcU8r1ufrUKDXc0KNZaT0OB17mxCg+7v/syHVkEic5NfaqHBTeaBXTFIM39z7QXzkQyjjRJUlOAw5MqBGcVDnWLI+xDIRQChgfWRL4EDG/6K7yRTqb1aIlHX8tlbc1fPH/qRek+6Vcyo0LSJmqYlUsmW4eaCjeZijpJI9V05u9dvRbR0FRvz2JqmZQgRZpEilZTvPddxBYUg8w0i/WJFAKEhVuGOnbMIDbELeWkcdtrQG1bYfSOfSGiuhQZDVPjgvZ3pjIagCA12G3x1rt/IvDDb6WWzb+5n5lcKoUGf+8mG9K0N5tUUNqGhNXMhezFI5Zu1yKOq4TDrprmycc2WjAdJsVd1H/ZnJ5fmIWOWyBJAaIhsaIvuWP/xG0YmE6mmVDLZolVW9Hnurm9uzBALTFkLKZFfmI9H5DoWoQzPFBNavmcWKQ70TSbtRIqiO84EEAgpAYSGkAYOs10RQGhwhYlGXgm4ERqyXW/plMpvZ4ub+VQ/p3bZjlbkk9Gg5jN/i682o92rz7G94jEfn9X4fggN+c5tjYPOLiRHJ6zFHevvmyS9B3xDd8nu6IS1yKNi9tSjv9SvElVFJ80FIr0+K7SHgJUAQgNrIh8Cbo4+mLMSUppmERr2ixQt8tLHyQ/7bJr7rQ/NduTKeEgLHFn65uMPfSAQBwIIDXGIcnx9RGiIb+yL6rnThl5NvmntVpk44jbdDmtdBfPGvn5urVQPbC0qmO1lzQjI1sfpGEG2mgfZ0v6t85qLHFqFDbUZPbHrCfLatu0Zt00YPnn12S+hQY2Tz9zWWORbDDIXW+OmBzWXla3dWrAWncxWDNJcyyHXNZZO11beN61JHl+0FKGhqJ8m8RscoSF+MffDY5VVkNS0NalUyjabQc2RS2igEKQfUWAMCHgjgNDgjRetw0UAoSFc8QqNtbmEhn+++740P7hMHpnfnPbHKgyYN/zm6y1VB7Wh/f3mP8iPG5+QM889Xa4aP0wfx3q1onG9pTHf37a/rl9vma2dSos3X29ptsl6Jebcx6dLl1M7p4tWGo5YN8PWzbfRzu54Rz4+u8losAoJdhv2fOa2W4xmtsrHW2ffIMedmPt6y9baB7WSSrUKTo0/mS5dT+uccXuEW6HBWAfGkQjz9ZbmdTB28jUyatCBopGNP5mmX1epxK+6sXfqxST1OccN09fX22+8o6+Nmkkjpe+3uuv1GNQa/8FlN+tXXtrVpAjNw4qhgSOA0BC4kITCoD7j196p6i+kktqLnx8svTc09EgXejQcyJb1kKv+gtHXuRBkxXdU7QYKQYZiuWBkQAggNAQkEJhRFAIIDUXByqBmoSEXDSUi3DRrrFwwuF+bZuZNa7YxzGJAtk290TfbVZh2Y7sVDFTf088+Wf66/XX9xgu7TbydH9m+nffqs1uhwXoNprLberuF17ntuJmPT1jf7z+ot7z0/Mvyzls7MjjpcRszTTbsv5LS3M+JrZ0NrVdcTpf1yzfZLhujnsJ90x+QJxYtzfmwmoUG4zYL2/WyX5CwHrHgkwAC+RBAaMiHWrz75MpUMJPJdvzBsRBkjhspKAQZ77WH94URQGgojB+9g00AoSHY8QmtddbsALMjaoN72lldpe+3e8i3L+2fs1q/uhVgTv1CefnF/9U38sYG+byBveTyay6Wfz+5UwYjtclc9tP/kV888ax+REG9ju98rC4GTKivSc+l2j3/mxdlwZ0Pp9uptmeec5oMveq7ojaj1pfq0zi1SRY/uEx/S7/icOJw+crJndIFHu0EBKvoYnd9pXkuLz67FRrU+Orb+tuvb0hztMuq8DJ3tsWZjdO5vc8S4yiEnZCTja2xwXdzdMKwKec6qKvRi1kabe6/8yHZvbN1ban4X3/L1bpQoTIVzEcntvzmRXlswRLZtGZr2vVc6yW0Dy+Gl50AQkPZQxA6A9xkJCin0lkJSe1Fcx0Gp0KQRj+72yooBBm65YLBASKA0BCgYGCK7wQQGnxHyoAQgAAEIACB/AkgNOTPLq493WQ0GIKAaFJpvdrywG0Vqc/2Suor6+7t9bbBst/1a87XKhO/1DStIplM7rHeKkEhyLiuOvz2gwBCgx8UGSOoBBAaghoZ7IIABCAAgVgSQGiIZdgLdtrY8GsiShC4cmXHlQ9LXV1SDayLBRXaY1oi8cWUyM/N11qq980ihNG3z+reiUS3RJ2mJW5WmQyqXTKZ+tgqRGTUbvhmz8HNQ7WWgp1hAAjEhABCQ0wCHVM3ERpiGnjchgAEIACBYBJAaAhmXIJulTmrQTRN07MPRLYkEtq5IprWKhTse/DzD3eN3fCj72QUijRqNCQSFf9i9TPZIi9oiX1NolU2ppLJZ456s+fg5uZWMcF6ZINCkEFfJdgXNAIIDUGLCPb4SQChwU+ajAUBCEAAAhAokABCQ4EAY9xdbfwrz6wcJanU1ZLQvqYEBiU4pBLSXJGqnLXinm/8QURL2SFSYoOm7WmqkES//ULFa5qWmPHc4Sse6b+z/4hkItWUEJne/bDudXV1mp4pkVkIsuV7z3Vc9biRRRHjMOA6BFwTQGhwjYqGISSA0BDCoGEyBCAAAQhElwBCQ3Rji2cQgAAEzAQQGlgPUSaA0BDl6OIbBCAAAQiEjgBCQ+hChsEQgAAE8iKA0JAXNjqFhABCQ0gChZkQgAAEIBAPAggN8YgzXkIAAhBAaGANRJkAQkOUo4tvEIAABCAQOgIIDaELGQZDAAIQyIsAQkNe2OgUEgIIDSEJFGZCAAIQgEA8CCA0xCPOeAkBCEAAoYE1EGUCCA1Rji6+QQACEIBA6AggNIQuZBgMAQhAIC8CCA15YaNTSAggNIQkUJgJAQhAAALxIIDQEI844yUEIAABhAbWQJQJIDREObr4BgEIQAACoSOA0BC6kGEwBCAAgbwIIDTkhY1OISGA0JAlUC37WuTmmmmyYcVmqZ9bK9UDe4UkpJgJAQhAAAJhJoDQEOboYTsEIAAB9wQQGtyzomX4CMRKaPAiHrz0u5dlzKW10uv8c2XGwsnhi2xMLfYS45giCrTbb7/+jowaOE6OOfZomffkLGnfoUq3t/Xn4+WYY/814+eBdsaFcdn8Uut429ZXZO/ne+U/ep7pYqRgNglD3BTrH46ZLutXbJK6OTfqorKmaWUFitBQVvxMDgEIQKBkBBAaSoaaicpAoOhCg7Hx27xmq8xf3CCnnHFSGdxsndLtJnTP53vksr6jpeORh8n85gapan9w2WxmYm8E3MbY26i0LhUBhIZWYUUJndcOnSSVlRUyr3mWnNqtS6lC4Os8CA354URoyI8bvSAAAQiEjQBCQ9gihr1eCCA02NB6+snlctct88oujHgJZBDazp3aJE80LS3rUROEBv9XQinjitDQKjS8/PvX5IaRdfIv/+8omfPYVDniqI7+B7YEIyI05AcZoSE/bvSCAAQgEDYCCA1hixj2eiGA0OCFFm1zEijlhjSbIQgN/i/SUsYVoaFVaIjKC6Ehv0giNOTHjV4QgAAEwkYAoSFsEcNeLwQQGrzQoi1CQwzXAEJD8YIeho14Id6HwT9qNBQSYfpCAAIQgEAhBBAaCqFH36ATCJzQoP7oW/bT/5H7Gx6S3bs+0vkd3/lYGXHdULlgcD/XPDet3SoL7nxYXtu2Xe+j+k6cUiP14+/KepPEu2+/JzMnNYrqa7xUv+E1Q6TTSce1mXvLb16Ux+5fkm7frl2lDLi4r0yor2lT10GN/diCJfLsU6sc/VJ/nF950Tj50pePblMjwu4be3XUY0btnKyFK7ON59Zfo/+Z55wmU+ffLI1Tm2Txg8tE+avqbvz5tb/p89u9Ro0fJleNH5Z+y+2cbgLtJcZembqZ3238va5pO0aK/Q13XGu7Dq22ep0vm6/GunITVydebuOeb0aDPv5NjbJpjbtn185eNcasmxplo3WM0UOkU5cDz3+uzXN607p8k9Q13ij9B/XOiSbbWE4b9FZb58rGNVsyPqv+c/QQObHItnb7+qlyx7yb5Jnm5XJ/w8Py4c7d+mfBgO/2lfH1o9MFPJVh+fjXduPfW4zajHZ+q2dj4pQxcmKX452WoWxat1UW3vmIvPrS/+lt1ee1+r1wx8TZWYtBpudcu0Uk1TqF6qd+L7iZ09EomwZkNORDjT4QgAAEwkcAoSF8McNi9wQCJTQYm0ElMHTueoKcdlZX+ccb76Y38tZNq5sNkvoD+MSuJ+iCg/r/qg5V+kbfemWlKr5We/UU/T21OehwSHv5+5/flBc2bktvqM2FLM2bMDVu169+RbZteUU3yXpThXls9f7pZ58sf93+elpwsLb3uik2bshQvi1Z/4B0PPLwDDSGrWZ+Xvw17Pnq104R0UQXapT487c/vaFzVIKImuPVbdt1zuoP/+M6H6vb0P28r+v/qZeXOZ2WsJW/U4y9MvU6f7b4e13T5vbGOlTPwPZX/iIzm251LKbqdb5cfqo6AW7i6sRKj/s1U2T3Tvtna15zg5zarbVIbD5Cgxp/0jVT5MOs4zsXU2wd4w5902z3/JsLMpZbaCi3rerzy/gcMH++qvh1Oa2zq9tCXDFM3wLRKjQYfVSMqgf2li8c2l7//aCejRmLJjsWzHymeYUuiKZSKf0z3e4zQ4lD5lsnzKzVz79waIeM3wvqZpRTz/S/UCdCg9OnCu9DAAIQiAYBhIZoxBEv7AkESmhQf9Tddet8qW+szfjm1mkjbXbNvNG6dfbEdBaE+lZqyoS7deFAvcxCg3HLxK6du6Vp6eyMudW35hNH3Kb/AW3cQJFtDjWuav/i5j/K9//re/o8xtjvvLVDrEKJ+kb8ljEz2ggfXjfFueoS2N36UYi/RhaD3e0huVLsvc6Z64HNJ8ZemeYzv138va7pQo8peJ3PzQdjITapuF/er0Z2fvChLHpqdsa37fqzdcVt0uVUtTltkPYdDvYsNGSOf3fGN8xq/BuuuF1OOvXEnFdieh3D1Sa5SBkNQbDVyGCYNPN6uXDwebroYBYB9EyOgb0zfm69ltQVQ4vQcN+0B/Ris7fP+S9daPByA6XZvsl3T9B/L6grLNXvBZXNsPW3L+mPgllo0FmfVyM73/9QFv3sbjmx64GMCZUZccOI/Wvrp7Ok/Rf8ra2B0ODmk4k2EIAABMJPAKEh/DHEg+wEAiU0ZDPT2KS+v+MDx5sgch0jMG/6zUKD3Tf+hi12G3WnowpmP5zaGu/bCRluj06o+bLNY7fB9uqveWNvzQQx+5prQ+p1zlwPbT4x9lNocIqpmw+cbGtaMVzy0NOO69zNHOY2Xp4h69iFCA2OcR8zTTav3ipGVoPXjAZ9/ElzZNS4zCM6ygcjBX/T6i05r4hUY8ycNEeudDmGq01ykYSGp5uXy8zaRhk59jL9SJLaLJs/q344ZrqY/S2GrZ9+/KktT3WUYkZto/Tsf45MX3CLbpufRyeU0KCejfuenOmYvWBdw0Y2Q4/qc2TGwlbbjJchKKjsCLPQYPTJyXrNFpn3U/+zGhAavH7C0R4CEIBAOAkgNIQzbljtjkAohAa7zX4293JtirJ982/0Maf8m8df+cx6+eyTz/TNn/r29eaaaVnrPJj7ubkBwdgA7927L33sIZ9Nsd04ZgHCnE3hxV+VuZDLHrdCg9c5cy3ffGKcD1M7G9zE1M2jl21NGxtzlTkyZd5N+jEcP15eniE/hQa3cc9XaHA/fvbjE3OnNckTi5ZmHPmxe/6N4xPF2Ly7/ca/9Vv9p6Tb1w8cTyq3rcb8Kpvm2qGTMjJI/BQajI1/ZWWF1N83SXqf/w09a8LNKzMbopetQLM+nUHR+r7RR9WkMI6Cmeda9csNoosuRTg+gdDgJqq0gQAEIBB+AggN4Y8hHmQnEEihQW2KNq7eIi9s2iaffPypbr15s2+Xtq/aOG0C7d43/yzXQjGODBhCw+Y1Wx2/dXazuTMfKTDqK+SzKc7lm9lWr/76ITTkM2e2WOQTYzVWPkxzCQ1u4m8VndysaeWfUWxT9Vfr7qZZY6XPhd3bFBjNtV7dPENq7S2865H0M2aM9+VO/yaXX3Nxevhswo5Tfz1WY6bJhuWbc34GKx/zERpaMxamyXpX49sLDebijU7Pf7mFhqDaanAzRIU9e/bK4nVNcsRRHX3NaFD+z532gF6I1qizoI5v9L2wh1R1ODhr+NoWl3QWGpItSVHZIRtWbJLU/gKQdhPoaxehgb+xIAABCEAgTwIIDXmCo1soCARKaLBusqwEc9UH8ENoyHUswLDFjXjgpa1fQoOa05rSb7e5dtqo263aQjMa8pkzKkJDvmtaFdqcU78wXQhVFUdt/Mm0NoU+rZy8zGc+EmMeRz/G82RDevOWTWjQ+w8cpxd5tPZXNRcOOqgyLTSouivVg3o5fih6OTphFhrqGmulv4vx7XipDeV6l0cdVP9yZTSYhQY3N1qUytZSCQ3GPOrZaJyyKH3jhno25jw2VRc27F6FCg23z8ksEOm4iH1oQEaDDxAZAgIQgEAICCA0hCBImJg3gUAJDcaGRv3haC4I6WVz7zWt3usm2Et7N239OjphbCrUtZjGMYz1KzbrVdbNxybc2GRdTUESGpRtXmNsZuOl7kW2TYvbozNmW/Nd06pYnSqQqm76sN5OYmefH8+Qddx8azSYMxoQGuw/o70cLQi60FDsoxNWgurZuPu2/9avpexVfa5Mt9ReMLf3enTCnNGA0JD33xd0hAAEIAABBwIIDSyRKBMIjNCQS0zwIjTkKtSn/jCtueRGUTdA2BWDdLORM28e3bQ3NmnZ2trZm63egpo7W0FL9Z5ZRFA3bqz85XqxS/H3WsywUKFB2eZ1zlwPXT4xzpdprs28U/z9WtNu+fs1n19CQ5u4L5jseKbeS0ZDevxJc6RX/3Nl+oLJnm4iMPw0ikH21MfILBRoF3+7IwJGO+NWiH+82VpYUF2VmevlRWjQ/d1fDNJccNHN+ObjDIXamq0YpLGZ91IM0o1duW6YyJVdYuaSqxik+r0wZkitGDEzrrfM1afYfxSQ0VBswowPAQhAIBgEEBqCEQesKA6BwAkN6ptb6xEGc4E8VZAxW40GhcicDm6+3tKaJm6eI1sfA7n6Q3Td8o1yyYiL9B8Z122q/zfPof6trqxU37CNu+37ettcY6vr926/viFdaNLwyywYmLMRzEKJGtvuqIfB6vjOx8r77+0Uu2/wvfrrdqObSwDwOqfT5kllbuze9VEG/1wxLoSp1Ra38c+VPWK3ptUmdfK1M/UbBcxr/Nc/W6lfwedW2Cj0GbL6W4hIZAgHH+7MjFW2Z8ur0GBsNNWVi7fePVEuuKRfhvnWZzeXcKDGUFcfXnjJeTnHMGcWpG+70ES/KtHYsKoBiiE0mP3NZevg712kiy5mW68cd3n6popCbDWut9QLMg74hs5KfZbVjb1T1Hturrf0YpcSGvbu2SO3XjdLRvxgaMaNE88+tUp/NnpWn5Mzo8HKzbje0vxzI2aG0KC/N2i8fPhB67ow+pjX7voVG+Xi4d/OKC7px69qhAY/KDIGBCAAgeATQGgIfoywMH8CJRMa1OZHbX4P63hoG2vH3naNvrEyNjSqgfomsMMh7eXVbdvltW3b9T5ONRqMgY0sAvVvNWdVhyp9DJW+rsa9v+GhrGKG0afbOafpwxnzm6+fVD9XYzwyvzltV9evfkW2bXlF/7d1Q2j2S71/+tkny1+3v65vlNXLLCYYPpiNzBltAAAgAElEQVT7KL9P7HqC7oPy5aKh/fWCaHZCQ67Nthm8eXzFKJe/boUG8wZc2axsvfTKQfrmRr28zOm0pAuNsRemdra4jb+XNW0WJtRaPe2srvL3P78pL2zc5nrte5nPibHxvh7XobUiqdZn0BpXp3HcxF3VdGjf4eD99Q/GyTHHHq0X2WvfoUofPtc318YVl8q+bGvZPJadvUZWgyr852aM1vaN6aKEbZ7Ph5ZJ3Rz/Mxr052h/VoMqiOjKVlP7Nuv+0v6y5OFloo4HuM2+OOKow9OfqebxlG3fvrS/3NwwNr3xzhU3I2PAKOxoZvjtS6vlZw8/I7fP+S9RQkOyRRX+nK6LuJ27tH02jEKdudaikXFhcDP/XlDigiqM2jrfgWKRZhuzsv7pLGn/hdZ16tcLocEvkowDAQhAINgEEBqCHR+sK4xASYWGbKaaN8zqm7EFdz6cFhfUhuvqicPlxc1/0O9Qd8poMOZQ3wLfW79Q38yrP4YHXNxXJtTXyIpla/W6BXabdGsBPjWWEgXU3etDRg5sU/Xfaqv6Q/RbQ6pt26pMh8fuX5Iu7qfGVtdp3nDHtdLppONs0RgZD4YgoQQGJx/UZnX+zB/LE01L9c2AcZOF3QRu/XUrNKg5zDYr7pNnT9T/cDdebud0s6zziXE+TLPZ4jb+Xta0it+i2Y/K0sd+lRai1Depw2uGZF0nVvu8zOeGs5u4Oo3jNu5eMxr8XFe6jVMWyqY1W9PuOD3/xrf4qoN6PsfXjZbnnl6nixBq0+p28+72ekuzv+aCiBmfVVcMbHMLgznjQLf10v4yvj5/Wxsfn65/nimx1XwDxIWDz8s4HuN0tMFqlxIY1GfcymfWyYzaVobG0Qn1bDTd85j+bKjMCfVSn+vq2Tixy/FOS1B/X2VAqN8LRlbG+d/ts3++9frvBavQoPqki0+u3aKLbQbr7uep3wsXpcUwVwa4bITQ4BIUzSAAAQiEnABCQ8gDiPk5CRRdaIA/BCAAAQiEn4CTaBB+D4PjAUJDcGKBJRCAAASKSQChoZh0GbvcBBAayh0B5ocABCAQAgIIDaULEkJD6VgzEwQgAIFyEkBoKCd95i42AYSGYhNmfAhAAAIRIIDQULogIjSUjjUzQQACECgnAYSGctJn7mITQGgoNmHGhwAEIBABAggNpQsiQkPpWDMTBCAAgXISQGgoJ33mLjYBhIZiE2Z8CEAAAhCAgAcCCA0eYNEUAhCAQIgJIDSEOHiY7kgAocEREQ0gAAEIQAACpSOA0FA61swEAQhAoJwEEBrKSZ+5i00AoaHYhBkfAhCAAAQg4IEAQoMHWDSFAAQgEGICCA0hDh6mOxJAaHBERAMIQAACEIBA6QggNJSONTNBAAIQKCcBhIZy0mfuYhNAaCg2YcaHAAQgAAEIeCCA0OABFk0hAAEI+ECg78Q1gw5Kfbr+2XsueN+H4VwPgdDgGhUNQ0gAoSGEQcNkCEAAAhCILgGEhujGFs8gAIFgEqiesOFZkdR/SEKblzqo8t7nZpzzz1JYitBQCsrMUS4CCA3lIs+8EIAABCAAARsCCA0sCwhAAAKlJaCEhpSkqjVNEiKyUzTtvlIIDggNpY0zs5WWAEJDaXkzGwQgAAEIQCAnAYQGFggEIACB0hKwCA3G5EUXHBAaShtnZistAYSG0vJmNgiUncDTTy6XGbVzZNT4YXLV+GFltwcDIACBTAIIDawICEAAAqUlkEVoKLrggNBQ2jgzW2kJIDSUljez2RD4/eY/yN7P98rpXztFqtofDKMiE9jz+R65rO9oeX/HBzJ/cYOccsZJvs/49uvvyKiB4+SYY4+WeU82SPsOxNUK+W9/ekMapyySjWu2pN8685zTZOKUMXJil+N9jwkDhocAQkN4YoWlEIBANAg4CA1FExwQGqKxfvDCngBCAyvDloDxrbd6s9f558qMhZMz2hmb1Xfe2mHbv127SlebWLUhvfKicbJ710dSP7dWqgf2IiIlIGBwVxtba2z9mL7YQkPLvhb54Zhpsn755jbmHt/5WDn5jJNkeM0Q6XTScW3eb+07XdYv35S97+gh0qlL276qg+q/7Kf/I7944ll5bdt2fQw157eGVMuQkQNdiWUv/e5luXboJEmlUnrfwzoeKtu2vJK2p67xRuk/qLcfoWCMEBIwCw3V49fdLprcLpqmhdAVTIYABCAQRQI7k5L6fq/Deiypq9OShTiI0FAIPfoGnQBCQ9AjVAb7zJt/N0LD6Wef3MbKysoKueGOa203eubGpfh2vQwIQzGlEpPuumWeK0HIq0OlFBqMjbqycc+evenNv/r3RUP7y4S6GqkyZVSYhQanvuPrRkv7DlVp960ihepf1aEqPacS5aYvuMVxT6iEhp8//msZbhI01NhN9zwqD89vlqr2VbJ4XZMccVRHr+hpHwECZDREIIi4AAEIhIqAy4wGSYms1RKpO3oc0mNloSKDAoTQEKplgrEeCSA0eAQWh+ZzpzbJkoeelu/fOELmTf9RzoyGjkceJvObG1x9ixsHdvjYSqBUQsOm1VtlXvMsObVblwwxQGUc3H/nQ7J750f6+jVv/g2xYNPqLVn7LrjzIfnQpq8SZ2ZOapSD2x8si566O33EQY256J5H5W//97oroSHbOjELGWQ1xPdpQmiIb+zxHAIQKA8BJ6HBb4HB8BKhoTzxZtbSEEBoKA3n0Myivmkdc2mtvjm7/JrB6f/PdnQCoSE0oS2poeUUGgxHzccTzJv2XEKDU9/7pjXJ44uWyqhx+wtpFiGZ/b5pD8gTTU/JyLGX68U6yZgv6dINxGQIDYEIA0ZAAAIxIpBNaDggMDy3sq6urqBjEnY4ERpitMhi6CpCQwyDns1l4xjDrp27Zcn6B+Tvf3qz6EKD2vTdXDNNNq/ZapvC/+7b78ljC5bIs0+t0us4qJdKVx9x3VC5YHC/DFeMIx9f+vLRbbIsjHk2rNicUQvCXKtg6vybpXFqkyx+cJlYa0woO9Q32ZvWbk3PqeobuDkeojoY5/rvb3jItR9qfGWT/u38/n7KrgEX95UJ9TUZWSRu/VC22PmiWNrVNMjX71xCgxcW2daqUaPBLqPB3GfutCZ5YtHSjKwGN0KDGsMQFcwZEaUUGm6fQ52GuH48IzTENfL4DQEIlIuAVWgotsBg+InQUK6IM28pCCA0lIJySOYwCkAaRRnN2Q3FymjIJTSo+WuvnpLemKtaEH/d/nr639YilYUIDV/92ikimogSIpSQoW4EMDiYa1aoAn0dDmkv/3jjXdn+yl9kZtOtjrc2mPt37nqCnHZWV72/IVpYr5k02pttUgLDiV1PSNcC6HJa5wwxxa6P1Q+1DM1MDV/+/uc35YWN29qIK/qYA8fpxw+8+p1NaDB+ro4luGFRqNBgZDWoow5GzQO3QoNdX+PohKpBYj2y4cdj3spnvF5rghoNfhAN5xgIDeGMG1ZDAALhJWAIDaLJ+tYaDMXJYLASQmgI75rBcmcCCA3OjGLRwm6T7kZoUFckfuvS6jSj/+hxpnyj79dc12zIJjSYb7WwbsS3/OZFuWXMjDY3VRQiNKhsiWw3ZaiaFU80Lc37VgzF8a5b50t9Y21GcUyDryomqDJIOh55uM7RLEwom26aNTadvZHtlg5rH7trK80ZK01LZ2fYokSPiSNuE7OAUYjf2YSGXCyuHVorB7ssgug2o0H5fHm/Gvnnu++nhQG3QoNdX+Nn/3jzXT1WqtjkyOsvk2O+fHTenxMqa+TPr/1Vfrt6Szpz58pxHJvIG2gEOiI0RCCIuAABCISKQPWEdZMTFcnffPOQVauLcUQiGwyEhlAtE4z1SAChwSOwKDbPttl3IzRku95Sr/ZvSe+3Y5dtbiO7wu5qTTWO8b55Y1yo0JDtek2jOKbd5r2Q9ZDtxg3Dj88++cz2OIkdGzfXhBr9rMKN8sEuDmm/mxvklG4neXLVa42GzE19g5zqMF+5hAaDlfV6TP3oSY4rMXPBUzUZHm96SlQpa5XlcdWE4dJ7wLmeeNM4WgQQGqIVT7yBAAQggNDAGogjAYSGOEbd4rMhKFg3oLmEBmPDtXfvvnT2gtr8Pf+bF+X26xv0bINsIoF5ersNbrZ6CuZ+xsZazW9kAxQiNNjVdTDmMzboKrtgyrybdL/8eGUTWXL5oeY14uJWZDFsNTIUVO2H4zof28aFlc+sF7O4UYjfXoUGncWYabJZv0Ui2EKDAU4dr7lr8nzZ+tuX9B+p9XHL3RP0YyZeXkpoWPzQMpn3ZObtGV7GoG20CCA0RCueeAMBCEAAoYE1EEcCCA1xjLrJZ2sBSCN937yhdSMYmDFmOxJghzqX0JCtQKQax87uYgkNykajSKSxoVTHGfpc2N31ERFDmNm4eou8sGmbfPLxpzoO6+Ze/cxJaPAqshhzq6KbqgZFrpf5+EghfjsJDWrsbCzCIjQYHNXRhzsmztYFB8XPa+0GhIaYfwjbuI/QwJqAAAQgEA8CHJ2IR5zj6iVCQ1wjv99vQxRQG6SuX/1KBg1z4UVViLGq/cEyc9GtjpvrbEcCwio0GHarb7Dn1C9MF3FUae6NP5mWrq2QbSlZN+zWdtbaEMUWGrIdEclmfz5+ZxMa3LDwU2jwuxhkNkbm2g3q6kuVHaS5vPoSoSHmH8IIDSwACEAAArElgNAQ29DHwnGEhliEObuThtDgBoP1poNcm67L+o4WVSjSqa5BGI5OWP1U32Cr4o4qO8BNtodxZEEJE+aCkKU8OuHmOIrTGvDidzahISeLIhyd8Pt6y1yMzFdfehEanLjzfvwIkNEQv5jjMQQgEE8CCA3xjHtcvEZoiEuk8/DTqUZDtiELPTqhxjU2pE7FIM3v2x0pMGw032Jh/kbfKXsgm49u++W6vtNJaMhWDNKOjRt7nApsulkixpWXXzr2aJn/ZINUdTjYtpud0JCrDkMxajQYV0V+uHO31DXemK6d4ObWiWx9ERrcrBLaFEoAoaFQgvSHAAQgEA4CCA3hiBNW5kcAoSE/brHolUtouL/hITnk0C/IkJEDM45SmK+etLvdwArOabOtikreOnti+npH1V9dxagKTlo34uZv7c1zq2/iay65UYwbMrwIDUqgmHztTBk59jI55YwDNy/8+mcr9XP5ThkNuTIJzMUWzZkf1qsqzQUoDd8VFy9+KG7mca1M1fuK07rlG+WSERfpNTAK8TuX0LBh+WY9s6N6UK/0cjCzKPTohFGUtG7snaJEBhWj6QtuEW3/WYZcQkOuvsontY5qJo2Uvt/KrM+h7J85qVEqKys81WgwbFm/fJNMvnuCXHjJebH4bMHJ3AQQGlghEIAABOJBAKEhHnGOq5cIDXGNvAu/cwkNxrfqapjjOx8rh3U8VLZteSU9qtrc3T7nRsd6Drm+8Tc2n8agqk6EuW6EnZBh7qNqH5zY9QR5bdt2qepQJerKzcUPLvO0QTcLBerow2lndZW///lNeWHjNr3wn9PREGW72SZ1I0GHQ9rLq9u263apV7YaDUd+saNut2pn9kX1Ub7c3DAuzdtNRoPVFhW3buecpo9h2GMcj1HzGcUjbf12uPIy29EJNyy8CA3rl29Orz/lx549e9NcDU43zRqXUS/BvLk31m72vmPTAoU5yyHbujdnTrh4xHRB5/J+NfKPN9+VK8cNk6s81HZwMz5twkkAoSGcccNqCEAAAl4JIDR4JUb7MBFAaAhTtEpsay6hQW3Wlv30f+QXTzybsbFTVycOveq7rq+AzCU0KHdVhsRj9y9JF2BUP1Nz3HDHtdLppONsiZi/9Tc2mxPqa2TFsrUyo3aOJ6FB9Vc2Lpr9qCx97Ff6tZ3qdcHgfjK8ZkhWG6yGKZsW3PlwmpXavF89cbi8uPkPsuShpzMEC7NoMPeJGfLI/Gb9P/VSAoC68ULNb365FRpUH2txR/UzJeL0qD4nI0OlEL9z3TrhxMKr0GBlbfhy3sCecsyxR7dZI2ahwWvff777vjQ/uEw2r3shQyg6b2AvGT56iHTqYr8msz26ZDSU+EMtJNMhNIQkUJgJAQhAoEACCA0FAqR7oAkgNAQ6PNE3zkloiD6Bth56EQ3iyAefIRB1AggNUY8w/kEAAhBoJYDQwEqIMgGEhihHNwS+GUUad+3cLUvWP+B4VWQIXCrYRISGghEyAARCTQChIdThw3gIQAACrgkgNLhGRcMQEkBoCGHQomCyKqaojiIYdR2ciipGwWe3PiA0uCVFOwhEkwBCQzTjilcQgAAErAQQGlgTUSaA0BDl6AbYN3VOf+KI23QLVb2BG6dd51g4MsDu+GoaQoOvOBkMAqEjgNAQupBhMAQgAIG8CCA05IWNTiEhgNAQkkBhJgQgAAEIxIMAQkM84oyXEIAABBAaWANRJoDQEOXo4hsEIAABCISOAEJD6EKGwRCAAATyIoDQkBc2OoWEAEJDSAKFmRCAAAQgEA8CCA3xiDNeQgACEEBoYA1EmQBCQ5Sji28QgAAEIBA6AggNoQsZBkMAAhDIiwBCQ17Y6BQSAggNIQkUZkIAAhCAQDwIIDTEI854CQEIQAChgTUQZQIIDVGOLr5BAAIQgEDoCCA0hC5kGAwBCEAgLwIIDXlho1NICCA0hCRQmAkBCEAAAvEggNAQjzjjJQQgAAGEBtZAlAkgNEQ5uvgGAQhAAAKhI4DQELqQYTAEIACBvAggNOSFjU4hIYDQEJJAYSYEIAABCMSDAEJDPOKMlxCAAAQQGlgDUSaA0BDl6OIbBCAAAQiEjgBCQ+hChsEQgAAE8iKA0JAXNjqFhABCQ0gChZkQgAAEIBAPAggN8YgzXkIAAhBAaGANRJlAhtAQZUfxDQJxIFA9cV3ditk96+LgKz5CAAIQgAAEIACBMBNAaAhz9LDdiQBCgxMh3odAiAhUT1yfXDG7R4WIpEJkNqZCAAIQgAAEIACB2BFAaIhdyGPlMEJDrMKNs1EngNAQ9QjjHwQgAAEIQAACUSGA0BCVSOKHHQGEBtYFBCJEAKEhQsHEFQhAAAIQgAAEIk0AoSHS4Y29cwgNsV8CAIgSAYSGKEUTXyAAAQhAAAIQiDIBhIYoRxffEBpYAxCIEAGEhggFE1cgAAEIQAACEIg0AYSGSIc39s4hNMR+CQAgSgQQGqIUTXyBAAQgAAEIQCDKBBAaohxdfENoYA1AIEIEEBoiFExcgQAEIAABCEAg0gQQGiId3tg7h9AQ+yUAgCgRQGiIUjTxBQIQgAAEIACBKBNAaIhydPENoYE1AIEIEUBoiFAwcQUCEIAABCAAgUgTQGiIdHhj7xxCQ+yXAACiRAChIUrRxBcIQAACEIAABKJMAKEhytHFN4QG1gAEIkQAoSFCwcQVCEAAAhCAAAQiTQChIdLhjb1zCA2xXwIAiBIBhIYoRRNfIAABCEAAAhCIMgGEhihHF98QGlgDEIgQAYSGCAUTVyAAAQhAAAIQiDQBhIZIhzf2ziE0xH4JACBKBBAaohRNfIEABCAAAQhAIMoEEBqiHF18Q2hgDUAgQgQQGiIUTFyBAAQgAAEIQCDSBBAaIh3e2DuH0BD7JQCAKBFAaIhSNPEFAhCAAAQgAIEoE0BoiHJ08Q2hgTUAgQgRQGiIUDBxBQIQgAAEIACBSBNAaIh0eGPvHEJD7JcAAKJEAKEhStHEFwhAAAIQgAAEokwAoSHK0cU3hAbWAAQiRAChIULBxBUIQAACEIAABCJNAKEh0uGNvXMIDbFfAgCIEgGEhihFE18gAAEIQAACEIgyAYSGKEcX3xAaWAMQiBABv4SGvuPX3V2R0CaKpOr3bd03VTuj4ryKhDZNNO1shSvZIttSCbl81T09/pgNX58frOpacVDlvZpoA4w2yZbUq6LJ9F2f7FyyZeHAT6x97eZNJLSpmqZ9zZg3mdKGrW7s/ocIhQ1XIAABCEAAAhCIIQGEhhgGPUYuIzTEKNi4Gn0CfggNffqsqqzsVrEkKXKBJvKfSU2uq9ASfaz0ksnUx599ljjxN/d3f9f8nuqfOKvd7ITI9dmIpyS1dMeOvwx/6ZERHxttzPNKKjk8lUhc62Xe6EcXDyEAAQhAAAIQiBIBhIYoRRNfrAQQGlgTEIgQAV+EhpGrqiqOqHg1lZJjEpq2LZlKnS4J7bZdH+2cq7IQqsevGyUJ7QGFLZVKXv7cPb2esIoFkkgMSiaTe8z9lJCgdauc1ZopIZJM7hu28t4+j6f72s2rpW7f9fGHjaZ5m0RESyZTw1be2zPdN0IhxBUIQAACEIAABGJCAKEhJoGOqZsIDTENPG5Hk4AfQkOvH6zp1K5Se15LJI5UYoGmyRVmMcH8vlVoMEQI1S+V0nqtmtNzk5l0n/1igqYljldZDc/N7jlY6RWqTeu48ryWqNDnFUmONAsRme8jNERzBeMVBCAAAQhAID4EEBriE+s4eorQEMeo43NkCfghNJgzFlSNhhWze9aZgWUTGswigl0/NYZxPEJlPFiFhv3z6hkL+/vXGyJEWyECoSGyixjHIAABCEAAAjEhgNAQk0DH1E2EhpgGHrejScAPocEoyJhKpbbueO8vvcx1FBS16rHrekiltjaZTO5Npfb1WjWnn561kPnzttkMTkJD5ryf9HrpkQHp+g0Hxpe1yWRqr122RDQjilcQgAAEIAABCESVAEJDVCOLX4oAQgPrAAIRIlCo0KAyDirOTPxM0yoGZstKMDIerEKEk1CgCw2moxPm8c2ZDnbZDLrQ0FoboimVSr2w4722QkSEwogrEIAABCAAAQjEgABCQwyCHGMXERpiHHxcjx6BgoUGcw0FS6FHXSjYfyOF9ehDriMRZspGnYWUaIeYsxLMAoS1SOSBeRNLJFGx/8hFj8Eiml7bgRcEIAABCEAAAhAIIwGEhjBGDZvdEkBocEuKdhAIAYFChQaj/kJKtINtr650n5GQUdfBQJct6+GAAJFwO29G/YYQhAYTIQABCEAAAhCAQAYBhAYWRJQJIDREObr4FjsChQoN2Y5FGCAPCBFyiLk+g5uMhtYaDrJWRNOsWQtOxyKyZULELsA4DAEIQAACEIBAZAggNEQmlDhiQwChgWUBgQgRKFRoSGccWK6eNBAdKPiY+sSa8WC+raKlpeWKVXN6P2z06ztu7YCEJj9RV2Zab5tQbdzNqwpBSpt5IxQ+XIEABCAAAQhAIEYEEBpiFOwYuorQEMOg43J0CRQiNBRSCFIRzSzoKJJMJvdomva8pmnfNIinpOVHO3b8baz5JgubQpBtjl04ZTxEN6J4BgEIQAACEIBAVAkgNEQ1svilCCA0sA4gECECBQkNLgpBat0qZ1UktIl2WQmG2JA4s+LqhGhXi6adrX6mBIeEpv20RbRZq+7p8UcrbjeFIBNnHDQzUZG6oXVeCkFGaMniCgQgAAEIQCC2BBAaYhv6WDiO0BCLMONkXAgUIjTEhRF+QgACEIAABCAAgSAQQGgIQhSwoVgEEBqKRZZxIVAGAggNZYDOlBCAAAQgAAEIQCAPAggNeUCjS2gIIDSEJlQYCgFnAggNzoxoAQEIQAACEIAABIJAAKEhCFHAhmIRQGgoFlnGhUAZCCA0lAE6U0IAAhCAAAQgAIE8CCA05AGNLqEhgNAQmlBhKAScCSA0ODOiBQQgAAEIQAACEAgCAYSGIEQBG4pFAKGhWGQZFwJlIIDQUAboTAkBCEAAAhCAAATyIIDQkAc0uoSGAEJDaEKFoRBwJoDQ4MyIFhCAAAQgAAEIQCAIBBAaghAFbCgWAYSGYpFlXAiUgQBCQxmgMyUEIAABCEAAAhDIgwBCQx7Q6BIaAggNoQkVhkLAmQBCgzMjWkAAAhCAAAQgAIEgEEBoCEIUsKFYBBAaikWWcSFQBgIIDWWAzpQQgAAEIAABCEAgDwIIDXlAo0toCCA0hCZUGAoBZwIIDc6MaAEBCEAAAhCAAASCQAChIQhRwIZiEUBoKBZZxoVAGQggNJQBOlNCAAIQgAAEIACBPAggNOQBjS6hIYDQEJpQYSgEnAkgNDgzogUEIAABCEAAAhAIAgGEhiBEARuKRQChoVhkGRcCZSCA0FAG6EwJAQhAAAIQgAAE8iCA0JAHNLqEhgBCQ2hChaEQcCaA0ODMiBYQgAAEIAABCEAgCAQQGoIQBWwoFgGEhmKRZVwIlIEAQkMZoDMlBCAAAQhAAAIQyIMAQkMe0OgSGgIIDaEJFYZC4ACB6gnrbhLRBrRhokkfScnqtqxSz664p+dMGEIAAhCAAAQgAAEIBIMAQkMw4oAVxSGA0FAcrowKgaIS6D9+Q7dUIrVVRDRXE+1tOWvF3N4vuGpLIwhAAAIQgAAEIACBohNAaCg6YiYoIwGEhjLCZ2oIFEKgeuKGp0RS33UeQ1u6Ynb3i53b0QICEIAABCAAAQhAoFQEEBpKRZp5ykEAoaEc1JkTAj4QcJ3VQDaDD7QZAgIQgAAEIAABCPhLAKHBX56MFiwCCA3BigfWQMATAeesBrIZPAGlMQQgAAEIQAACECgRAYSGEoFmmrIQQGgoC3YmhYA/BByzGshm8Ac0o0AAAhCAAAQgAAGfCSA0+AyU4QJFAKEhUOHAGAh4J5A9q4FsBu806QEBCEAAAhCAAARKQwChoTScmaU8BBAaysOdWSHgG4GsWQ1kM/jGmIEgAAEIQAACEICA3wQQGvwmynhBIoDQEKRoYAsE8iTQNquBbIY8UdINAhCAAAQgAAEIlIQAQkNJMDNJmQggNJQJPNNCwE8CbbIayGbwEy9jQQACEIAABCAAAd8JIDT4jpQBA0QAoSFAwcAUCBRC4EBWA9kMhXCkLwQgAAEIQAACECgFAYSGUlBmjnIRQGgoF3nmhYDPBNJZDXtbzl4xt/cLPg/PcBCAAAQgAAEIQAACPhJAaPARJkMFjkCG0LDhr0+nAmchBkEAAq4J/P6Vg6TbyXtct6chBCAQPALfPP7bFZqmJYNnGZdf5NMAACAASURBVBZBAAIQgICfBBAa/KTJWEEjgNAQtIhgDwQgAAEIxJoAQkOsw4/zEIBAjAggNMQo2DF0FaEhhkHHZQhAAAIQCC4BhIbgxgbLIAABCPhJAKHBT5qMFTQCCA1Biwj2QAACEIBArAkgNMQ6/DgPAQjEiABCQ4yCHUNXERpiGHRchgAEIACB4BJAaAhubLDMHwLnjV9znUjFZVIhK4/8+1tTmpuHtvgzMqNAIFwEEBrCFS+s9UYAocEbL1pDAAIQgAAEikoAoaGoeBm8zAT6jF91QkISmxOJin9JJpO/SHZsuWR1Xd99ZTaL6SFQFgIIDWXBzqQlIoDQUCLQTAMBCEAAAhBwQwChwQ0l2oSVgCE0iGiHa5Ia9VzHVY9LXR23rIQ1oNhdEAGEhoLw0TngBBAaAh4gzIMABCAAgXgRQGiIV7zxFgIQiC8BhIb4xj4OniM0xCHK+AgBCEAAAqEhgNAQmlBhKAQgAIGCCCA0FISPzgEngNAQ8ABhHgQgAAEIxIsAQkO84l1ub/uOW9lFq6icnUhpF4qmacqeZDL5mqYlZvzj87eW/HH+0I+sNvadsL4hIakbUqnU00e92XNwc7OWUcyx/w/Wdk+1S6xOplKf75XUV9bd2+ttYwxzX+ozlDv6zF9uAggN5Y4A8xeTAEJDMekyNgQgAAEIQMAjAYQGj8BonheBPn1WVcpZ7e6sSKXGapqWsBskJfLzz3b+83sbfvSd3cb7fUauqkockfhjQqvopIlM7X5Y97q6Oi2jxkKGEPHNnoObh7YKEWrOim5as6ZVDhJJTT/ijbfruHEir/DRKSIEEBoiEkjcsCWA0MDCgAAEIAABCASIAEJDgIIRUVP0Df9ZWrOWqvhOMpXaqyUSdS2f7Z27en7fj9R72pntpquMBSVApJItw80FG/uM/+0JCdmzWRVzlESq78rZvX4roqXSQoRJTNA0mdbx9bfqDTHhgEiR6JTStO89d+gKCkFGdI3hljsCCA3uONEqnAQQGsIZN6yGAAQgAIGIEkBoiGhgA+RW//EbRiYTqaZUMtliKxaYshZSIr848vW3LjHEgv7j13ZPafbHIvSsBXPfpHzvuY4HxIQDRyqSSbt5A4QIUyBQEgIIDSXBzCRlIoDQUCbwTAsBCEAAAhCwI4DQwLooJgE3Rx/MGQ8pTbMIDftFihZ56ePkh302zf3Wh2Z7c2U89Bu/dqSWSDSlsvQtpt+MDYEgEkBoCGJUsMkvAggNfpFkHAjkIPD0k8tlRu0cvcWo8cPkqvHDXPMqpK/rSVw2DJItLk2mGQRCRwChIXQhC5XBBzISsmcV5BIaKAQZqnBjbMAJIDQEPECYVxABhIaC8NE5zgTMm27Fodf558qMhZNtkeS7QW/Z1yI310yTDSs26+N2Oa2zzG9ukKr2B5cFfb5+lMVYJoVASAkgNIQ0cCExOy0UJLUX7TISlBvZsh7MAoSmaRSCDEnMMTO4BBAaghsbLCucAEJD4QwZIYYE9ny+Ry7rO1reeWtH2vuqDlWyZP0D0vHIw9sQybZBV0LC/Jk/liealkq7dpUy7f4fSvfzvp7Rv5C+focGocFvoowHgbYEEBpYFcUikCtTwTxntuMPjoUgLTdSUAiyWJFk3KgQQGiISiTxw44AQgPrAgJ5EHjpdy/LmEtr2/Ssn1sr1QN7eRIazBkL2frbmWjNdvDSNw+X9S4IDfmSox8E3BNAaHDPipbeCLjJSFAjZst6cCoEafRrva1ChlMI0lt8aB0/AggN8Yt5nDxGaIhTtPHVNwJzpzalsxC+f+MImTf9R/rY2Y425MpKQGjwLSwMBIFIEEBoiEQYA+mEm4wGQ0wQTSqtV1seuK0i9dleSX1l3b293jYc7Xf9mvMTlRXPqH7JZHKP9VaJfuM3jNTUTRcUggzk2sCo8hBAaCgPd2YtDQGEhtJwZpYIETAfm1DCwj2PTJUrvz1WP0ahjj/MX9wgp5xxUobHdkKDIVbYoTGPU0jfxQ8uk3vqFuhT3Dp7olwwuF96ulzZCSpbYtHsR2XpY7+S3bs+0v26adZY2bevJWdRy3fffk8eW7BEnn1qld5PvY7vfKyMuG5oxtwRWg64AgHfCSA0+I6UAU0EDLFAE6lIJpNXruy48mGpq0uqJkos0Cq0x7RE4ospkZ+br7VU75tFCKNvn9W9E4luiTpNS9ysMhlUu2Qy9bFViDAXkUx2bLlkdV3ffQQGAnEngNAQ9xUQbf8RGqIdX7wrAgHzsQnjBgmzaGB3q0QhYkEhfXPZ5TbLIhtCq5+KS+3VU9ICg7WfXixzwWQRrQhBYUgIRIgAQkOEghlAV8xZDaJpmp59ILIlkdDOFdH0T+hUct+Dn324a+yGH31nt9kFo0ZDIlHxL1bXki3ygspYEE1rTCWTzxz1zZ6Dm4dqLaqdPmc3rVnTKgeJpKYf8cbbdc3NQ/X3eEEgzgQQGuIc/ej7jtAQ/Rjjoc8EzMcmjOwFs/hgd3zC7abers5CIX3zERrM86kCl01PzZbjOv9bxu0XCqlZaHj79XfkyoHjZPfO1uyHKffdJL0GnCt6HYkx02TD8tZbM+oba6V6UNsaFj6HiOEgEGoCCA2hDl8ojFcb/8ozK0dJKnW1JLSvKYFBCQ6phDRXpCpnrbjnG38Q0VJ2ziixQdP2NFVIot9+oeI1TUvMeO7wFY/029l/hBIbEiLTKQQZiqWAkWUmgNBQ5gAwfVEJIDQUFS+DR42A9diEcdWk+ed2xycKEQsK6etVaMhVYFL3sd9oeefN1ps2zEJDrmMYSoQYNXCcfLjzo9YrQMlqiNpjgT8+E0Bo8Bkow0EAAhAIKAGEhoAGBrN8IYDQ4AtGBokLAbtjE4bvXjf1qp+bmyNKKTS0EUyaG+SUbgfqTdjZYvZBF1ksfdSYl/erkX+8+a6oDInF65rkiKM6xmXJ4CcEPBNAaPCMjA4QgAAEQkkAoSGUYcNolwQQGlyCohkEFAG7YxMGGfMm3Hp8ohCxoJC+XsUP/QjEReP0OgutosADcsRRh6eDb2eLNdMh10pBaOA5goAzAYQGZ0a0gAAEIBAFAggNUYgiPmQjgNDA2oCASwLmb/uduliPTxQiFhTSN2hCgxJg5j3ZIO07HOyEkPchEFsCCA2xDT2OQwACMSOA0BCzgMfMXYSGmAUcd/MnYD424WYUNzUM4nB0wg0r2kAAAgcIIDSwGiAAAQgUn0DfiWsGHZT6dP2z91zwfvFns58BoaFc5Jm3FAQQGkpBmTkiQcCcHWB3O4RyMtvxiUKyEorR15qdYYgi+RaDdMMmEosAJyBQAgIIDSWAzBQQgEDsCVRP2PCsSOo/RLR5qT2V9z4375x/lhoKQkOpiTNfKQkgNJSSNnOFloC1dsGS9Q9IxyMP1C4wHDO3Mx+fyHUrQ67jDVbxwpwlod5z6mvOwlD1EeY+Pl26nNo551WVVrHk1tk3yHEn5r7eUp9naK1ISjKut1Q2KvHi95v/ID9ufELOPPd0uWr8sNCuAwyHQCkIIDSUgjJzQAACcSeghIaUpKo1TRIislM07b7UQZX3PjejdIIDQkPcV2G0/UdoiHZ88c4nAubNt35F48LJtiNbMwIMYSCX0GB3JMOtSOHU12qP2ejTzz5Z/rr9db3wo1nAyFXcsf+g3vLS8y/LO2/tyOhjFUSyYa9vrJXqQb18igrDQCCaBBAaohlXvIIABIJFwCI0GMaVVHBAaAjWmsAafwkgNPjLk9EiSsDL0QC74xMrlq2VGbVzdDrWrAT1s01rt8rt1zfom371Mt9akUukcOqr3ldiQ+PUJln84DJ97M5dT5CrJw6Xr5zcKX3DhNWmbH3O7X2WXNZvtLzzZluhQY39tz+9IXPqF8rLL/5v2hclmpw3sJdcfs3F8u8nd4roCsEtCPhHAKHBP5aMBAEIQCAbgSxCQ0kFB4QG1meUCSA0RDm6+AYBCEAAAqEjgNAQupBhMAQgEEICDkJDSQQHhIYQLhxMdk0AocE1KhpCAAIQgAAEik9gyryOU1r2pW4VTdOKPxszQAACEICACwI7k5L6fq/Deiypq9OSLtq7aoLQ4AoTjUJKAKEhpIHDbAhAAAIQiCYBMhqiGVe8ggAEgkXAZUaDqnO9Vkuk7uhxSI+VfooMigZCQ7DWBNb4SwChwV+ejAYBCEAAAhAoiABCQ0H46AwBCEDAFQEnoeGAwPDcyrq6Ot+yGMzGITS4ChWNQkoAoSGkgcNsCEAAAhCIJgGEhmjGFa8gAIFgEcgmNJRCYDBIIDQEa01gjb8EEBr85cloEIAABCAAgYIIIDQUhI/OEIAABFwRsAoNpRQYEBpchYhGISeA0BDyAGI+BCAAAQhEiwBCQ7TiiTcQgEAwCRhCg2iyvrUGQ/GOSGQjQEZDMNcGVvlDAKHBH46MAgEIQAACEPCFAEKDLxgZBAIQgEBOAtUT1k1OVCR/881DVq0uVg0GpxAgNDgR4v0wE0BoCHP0sB0CEIAABCJHAKEhciHFIQhAAAK2BBAaWBhRJoDQEOXo4hsEIAABCISOAEJD6EKGwRCAAATyIoDQkBc2OoWEAEJDSAKFmRCAAAQgEA8CCA3xiDNeQgACEEBoYA1EmQBCQ5Sji28QgAAEIBA6AggNoQsZBkMAAhDIiwBCQ17Y6BQSAggNIQkUZkIAAuEl0LKvRX44ZrqsX75J6hpvlP6DegfOmTY2DuwtogXOzFgYhNAQizDjJAQgAAFBaGARRJlAJIQG9Qfy/Jk/liealsqo8cPkqvHD8orZ26+/I1deNE6+9OWjZX5zg1S1P9jVOGr+bVtfkb2f75X/6Hmmqz7FaKTsuLlmmmxYsVnq59ZK9cBexZjGdsxyzm01KCjxKBn8Ik2kPw8Dx8mXjj1a5j/ZIFUdWp+HbD8vkhmuhlU2jRo4Xo459l9l3pOzpH2HKlf9StXopd+9LNcOnSQ9+58j0xfcIpp2YAcfFNtz2VgqTszTSgChgZUAAQhAIB4EEBriEee4ehlYocHYuG5es1XmL26QU844KWuMzJvccggN6g/0MZfWSrt2lY62FnOhlXOzX865rUyDEo9ixroUYyM0+EN5z+d75PJ+NXL4EYfaiiBBEBqcbPSHBKO4JYDQ4JYU7SAAAQiEmwBCQ7jjh/W5CURKaHAjSuTCkSujYe7UJj1jwi5T4OXfvyYTr7hd/vWYL0rjT6ZJxyMPT0+Tq5/fi7Ocm/1yzm3lGJR4+B1fNV4p1xNCgz8RfPrJ5XL35Ply35Mz5dRuXdoMGgSh4enm5XL3Ldlt9IcEo7glgNDglhTtIAABCISbAEJDuOOH9TEQGoxvsHudf67MWDg575jnKzTkmrCUG8NybvbLObeXgJcyHl7sctu2lPYjNLiNSmHtgiA0FOYBvf0mgNDgN1HGgwAEIBBMAggNwYwLVvlDIPQZDcYGd8tvXpIl6x/IyCbwigihwSuxA+0RGvJn56UnQoM9rTBv1sNsu5e1S1v3BBAa3LOiJQQgAIEwE0BoCHP0sN2JQOiFBpXNMHbYD7PWRlAb4GU//R+5v+Eh2b3rI53H8Z2PlRHXDZULBvfL4GMnNKi05xm1c2w5GvUg/OxnTOS0cd+0dqssuPNheW3bdr2L8mXilBqpH39X1mKQ7779nsyc1Ciqr/FS/YbXDJFOJx3ntFbS73uZO5d44+SjnUF2Ppx5zmlywx3Xpn3INx7GfH5x8jKOk19u1qHbALq1K9+MBrfjZ7PX2Hh3+/qpcse8m+XpJw88v6oOyoCL+8qEupp0cUo1TrbNeq5NfK6bIJQPs26aKxvXbEmbqdbZxClj5MQux7tCbTeG/ryNHiKduhx43pyEhmzj/OfoIXLi/nHU0YeZtY22xSZz8bEd++J+8p81l9j66bW9Eyj1WbLwrkfk1Zf+T2864OJ+cuO0a2XlM+tkRm2j3D7nv6R6YG9RtTNdxXLFJqmbc6NeCNdccDNt99otIqlWq9Q6Up99buPp5Iuf7yM0+EmTsSAAAQgElwBCQ3Bjg2WFEwi90JALgbHhVAJD564nyGlndZV/vPFueqNtLRxpt0FV5/3VJu/Vbdv1Tb3abBzX+Vh92u7nfV3/z89+hj+5NuHmTafaeJ3Y9QTdNvX/VR2qdEHFWktCCTK1V0/R31NX63U4pL38/c9vygsbt3kqYul1bj+FBnM8DR9UPLe/8heZ2XRrumBovvFQ7P3i5GUcN365WYduPg482+Xx1gmn8ec1N8ip3bIXdjVvik8/+2T9ekV1i4p5nas2XU7rnFFY0U+hwRjrw52708+Ksc5mLJpsW2fByl5xmHTNHWIew/y8zWuelR4n1wba7TjGjREHtz9YFq9rkiOO6phhkiFEjBx7mX4rj9qEux3bGCij/cDe0uHQzM8Qs09u1uIzzSt0ETeVSmXEV8W6/3f6yK+WPOeL0GC2WwkQXzi0Q8Znn1e73fhWaBuEhkIJ0h8CEIBAOAggNIQjTliZH4FICw3qD8y7bp0v9Y21Gd/YGzUd1KbcfNwi36MTxeiXTWgwb0pvnT0xnZWhvrGbMuFuXThQL7PQoCrKX9Z3tOzauVuals7OYKG+UZw44jZ94+Z0pWc+c/spNLg9NpBvPPzi5HUct36puHppa/1I8GqX14wGffx+o2XXB7tl0VOz09+2Kzv0dXbFbdLlVCUQNEj7/Vdl2n1smTf6atN508yxcsElrdlH5vfqGmul/6DWK1z9FBrmTmuSJxYtlbrGG3WhwevLuMFh5wcfyqKn7s74xlxxuOGK2+WkU09MCyXZbPcyzkEHtZMfjpku65dvamO3kbmxafUWMTbVXsZWV4V6be/EzBzHyXdPkAsGn6dnLajPsTsmzpatv31JH0LFoJCMBt3u82pk5/s2sVi3VW4YkRkLJ7tL9T5CQ6lIMw8EIACB8hJAaCgvf2YvLoFICw3Z0Bkbrvd3fJBx5CLfDWox+mUTGoyMArvCl4Zf77y1I0NoMPrYXf3p5RrRfOb2W2hY8tDTjleI5hsPvzm55a3EAzd+FSo0ePXPq9DgOP6YabJ59VZxymowNqGffvxpemNsfpb1eSbNkV79z5XpCybnTKt3lW5v2ZwroWHJg0/bzu3m41jZp44ojRx7+f7sgQO97Db92Wy0y0IwRrIbJ9vxCbvxvY79TLM6QqZ8OpARkcsWJ05GNkPP6nNk+sJbMo45GKLGP958t2ChwZgnp91rtuiij92NIE5+FOt9hIZikWVcCEAAAsEigNAQrHhgjb8EYik0ZNtc57tBLUa/bEJDrm+0nfqYj32Yl9HKZ9bLZ5985riBz2duP4UGYyOrvuWeMu8mUWKL3SvfeBj++cXJ7Thu/SpUaPDqn1ehwe34boWGY47914zjEUasjWMCbrIC8hEaDKGgsrJC6u+bJL0HfMPTp+5905rk8aalcubXDxyzsnvejOyCbDbeN+0BeaLpKenmcZw9e/ZmHJ+wExVax14qqg6GcRQsw8ZfrpfPPv4sLbZ4be8EzBhP1WDoP7C3fkTGKlysT9dbyL9Gg5Pdq365Xj41+elkd6neR2goFWnmgQAEIFBeAggN5eXP7MUlEAuhQW3AN67eIi9s2iaffPypTtRuc53vBrUY/exEA6fiiU59ci0ltXmfv7ghXefA2jafudUYfgoNyobGqU2y+MFlunl6Wv2ssdLnwu5S1f7gtMn5xMPsn1+c3I7j1q9cQoP6FlgV1TPWtzH3lzv9m1x+zcWSj39ehAYv4xcqNBgbc/OG2s+jE8oXldXQ/OMD62zSzOul77d6ZKwzu/iaC0w6xT+X0JDPOHbFLe0yH7yO3fW0f08fy3DrU652bewsktCQbEm22r1iU7oApJ1d6nMkaHUaEBqK+4cPo0MAAhAICgGEhqBEAjuKQSDSQoN1A2cFaN1c57NBddpM58oC8LoJz2ez79TH7aJyGseppsSXvnx0mxoQTmNms+1vf3pD5tQvTBf1VIU+G38yLX21aT5xzNcWr4JMLt5OfuUSGgyfjZtVjHmM2htqrd9cMy3rjSR2duUrNFgLkbpdY0a7XFkIxvM2auB4KZbQYNih4tE4ZaFsXNN6S4taZ3Mem9qm0KLZP7vNvpP/dv7mM46ax3p8QhWxVKzM2SFex3YSBpz8s3tGMupJlEBosLuJwqvdpWyP0FBK2swFAQhAoHwEEBrKx56Zi08g0kKDsclXGwRzQcg4HZ3wawOda5Or3iul0GA8FqpwnCr2qW4lMNesCKvQ4OSXUwxyfVzksw6CKjQU++iElaNaZ3ff9t96oUW1zqYvyKwpECShwZrtseG53+2vF3GgtkK5hQbFqxRHJ8wZDQgNxf9jghkgAAEIQMA7AYQG78zoER4CkRUasokJ5k3x5jVbA1EMcu/efRm3XygbnQo72hWDVBuimktulGzFIO36eFmquYpBZpvb2PR78dGLTXaiQj5Cg5ozl39ebPJjnGw+FHLrhFe7vAgNbfgtmJxx7t4LP2OznK0YpMGgddPvrhiktW6B8Yxd3q9GjKKDuW6YcMqyMPtn1Hjo2f+cnKKE0Sfb2NmKOzoJSka2gLrNYdWvNoj6nLMeDfA6tlEM0q1PTvHOVQxSfZaMGVKbjov11gk9lmub5IgvHrjCs20ByV56gUljnh7V58gMS9FJJxvL+T4ZDeWkz9wQgAAESkcAoaF0rJmp9AQiLzSob7utqdzm4nvmugS5Nqi5Nmn59jN/y2y+ocC8aVdLwmy/OUXefL2lNXXeTR9juan51i3fKJeMuCjnCsxn7nx8tDNCbSQmXztTr3p/yhknpZv8+mcr9evw3GY0uImjOn5gZusXJ7txvPhVqBiSLX7Z/PMqNBjtd+8snJ9K9/9w5269Dkf9fTdJ7wGthT/V9ZB1Yxvkw50fiZvrLc3f3lufMWMzq8Y1rrJU8bj1ullyxQ/+PzmlW+Y6m3rDPeJmo20IB8p+tdm/8JLzMpZ0+nn73kW6GONUX8LtOMYkhohw3In/Ju+/t1PUsSV1q4K6ptIqbqTHHnxehjBk2Dj4e9/WN+xtfHJo7/SrzDqecb2l+edGXAyhIR3LFZvkyvSNHpp+JaY1ltUDW4WGtvP0y7jhQvVdv2KjXDy81c+gvBAaghIJ7IAABCBQXAIIDcXly+jlJRB4oUEJBcd3PlYO63hoG1Jjb7sma/FC86ZM/b/6trLDIe3l1W3b5bVt2/WxvNRoUOnaYy6tTfer6lAll145SL++LpfQkKuf1UZlz4ldT9DtU+NfNLS/XvjQKpQY3+iq/oqNaqv6qCMiys/7Gx7KKq4Yfbqdc5rui8HDOMtvLqpotzQLndutj9a5zYKF8vO0s7rK3//8prywcZtvcbTGQ7HNl5MhaDjxNtdOcPJLjeW0npw+TtzapdaBV6HBLb95TzZI+w4HindabTY2h0ccdXh6bZvXjWqvno2bZ41Lb45zZRy0ZhjMkVSq9Zm3e8YMocEsTNjFw23RQCOrIZVK6c+o3ToyNv85bW9eLjNrG8XNOAZHu826XbaGIUi4HdvIanDb3mktGscnjPGMzzHzZ5qKiyE0qPGMDAXVxxrLb19aLT97+BlRN1kYQoO1j1MsnGwu1fsIDaUizTwQgAAEyksAoaG8/Jm9uARCITRkQ+Cm6Jz6BnTBnQ+nxQW1ebh64nB5cfMfZMlDT7s+OqFsUGPdfn2DqG+81R+5k2dP1P+gzSU05Opn+GUe19hETaivkRXL1sqM2jltRAPVRn2Tf2/9wrQtAy7uK059rMUG1Tinn32yqLTiISMHOlbUN+zNZ+58fLQTGxbNflSWPvYr3W/1umBwPxleM0Q6nXRcunmh8fCLk9tx1ObWjV9268W8Dt1+VLi1Kx+hQdngdvxs9po33o2PT5dH/3uxPDK/WW+u3zQyc6xccEm/jO5ORxtaMyHu1LMk0s9YXY2seHqtLkLcPudGXaRTLz0e9zwqSx+1rLPRQ6RTlwPrzIl3azHJRbJxzZZ00/TzdsVAqdovtjjZ7nYcYxJl/3/PelC/vvLg9gdnXHVptTnX2JdccVFGFoQR22w+2bV3YvTsU+pzbFE6e+X87/aVsbddrWcpWa+3NK9/cyyVwKA++1Y+s05m1Da2ERoy7F67JX0DhR6L886RS0a29dPJ7mK/j9BQbMKMDwEIQCAYBBAaghEHrCgOgcAKDcVxl1EhAIGgE3DaeAfdfuwrjID5iERrEcfeEqBTDYU557I3QoNLUDSDAAQgEHICCA0hDyDm5ySA0MACgQAEAkUAoSFQ4Si5MQgNIggNJV92TAgBCECgLAQQGsqCnUlLRAChoUSgmQYCEHBHAKHBHaeotkJoQGiI6trGLwhAAAJWAggNrIkoE0BoiHJ08Q0CISSA0BDCoPloMkIDQoOPy4mhIAABCASaAEJDoMODcQUSQGgoECDdIQABCEAAAn4S4OiEnzQZCwIQgEBwCSA0BDc2WFY4AYSGwhkyAgQgAAEIQMA3AggNvqFkIAhAAAKBJoDQEOjwYFyBBBAaCgRIdwhAAAIQgICfBBAa/KTJWBCAAASCSwChIbixwbLCCSA0FM6QESAAAQhAAAK+EUBo8A0lA0EAAhAINAGEhkCHB+MKJIDQUCBAukMAAhCAAAT8JIDQ4CdNxoIABCAQXAIIDcGNDZYVTgChoXCGjAABCEAAAhDwjQBCg28oGQgCEIBAoAkgNAQ6PBhXIAGEhgIB0h0CEIAABCDgJwGEBj9pMhYEIACB4BJAaAhubLCscAIIDYUzZAQIQAACEICAbwQQGnxDyUAQgAAEAk0AoSHQ4cG4AgkgNBQIkO4QgAAEIAABPwkgNPhJk7EgAAEIBJcAQkNwY4NlhRNAaCicISNAAAIOBP72pzdkTv1C2bR2a7rlmeecJjfcca10Ouk4+EEAAiYCCA0sBwhAAALxIIDQEI84x9VLhIa4Rh6/PRFQG+Tbr2+QvXv3yZL1D0jHIw/PIsNovQAAIABJREFU2l+1XXDnw/Latu16m3btKmXAxX1lQn2NVLU/2Lbfu2+/JzMnNXraiOfTx5PTPjV+6Xcvy7VDayWVEjm+87FyWMdDZduWV9Kj1zfWSvWgXj7NxjAQCD8BhIbwxxAPIAABCLghgNDghhJtwkoAoSGskcPukhBo2dcijVObZPGDy/T5qjpU5RQa7m94SB6Z36yLC30u7C4dDmkvK59ZL7t3fSRdTuss85sb2ogNaiNee/UUvY3q1/WrX0lvxNW/5y9ukFPOOCnD33z6lASYzSTK1p8//msZXjMknb2guC6a/ajOSjFdvK5JjjiqY7lMZF4IBIoAQkOgwoExEIAABIpGAKGhaGgZOAAEEBoCEARMCCaBt19/R668aJwuAPT9Vnd5fsOLOTMa1IZ6zKW1bcQItam+uWaabFixWUaNHyZXjR+WdnjP53vksr6j5Z23dsitsyfKBYP76e+pPvNn/lieaFraRqDIp08QCetcxkyTDcs3C1kNQYwQNpWLAEJDucgzLwQgAIHSEkBoKC1vZistAYSG0vJmtpAQMMSBzWu2yk2zxkq/b/fQBYFdO3fbZjSYxYT6ubVSPTDzKEA2EeLpJ5fLjNo50uv8c2XGwskZdMyCgnnMfPoEFfvcqU26mGIVYIJqL3ZBoBQEEBpKQZk5IAABCJSfAEJD+WOABcUjgNBQPLaMHHICG1c/L93OOV0/6mBs+rMJDcb77+/4wPaog937TuKEwmfdiOfTJ1sYjIwNVZRx6vyb9aMMSx/7VfoIhxJYjAyLX/9spdxbv9D2vULCbPhHRkMhFOkbNQIIDVGLKP5AAAIQsCeA0MDKiDIBhIYoRxfffCNQqNBgJxA4iRPKeGv2Qj59nIQGVf9hz5698sLGbXqxxvff26kLCuqljnOs/OV6/diHqheh6ikY7xWahaCEjlEDx8mePfuo0eDbSmWgKBBAaIhCFPEBAhCAgDMBhAZnRrQILwGEhvDGDstLSMBJaHDKNMglNGTLklDuGUcujEKSiYSW8wiHXZ9sN12Ya1AoEWHKvJv0IxzqZWQaGIjN9SMM8UO36ckGqepgf5OGXXjUTRl/fu2v8tvVW+TZp1bpokWhgkUJlwFTQaAkBBAaSoKZSSAAAQiUnQBCQ9lDgAFFJIDQUES4DB0dAk5Cg3lzbne7hNpg33XrfD0zwKi3YGz0c12ZaRUaPnhvp16g0ksfJ6Hhs08+a3PcQ7dt4DjZvfOjtL1GNHUW/UbL++9+oN+icUq3zBsxckXdLGB07nqCXD1xeFrciM5qwRMIFEYAoaEwfvSGAAQgEBYCCA1hiRR25kMAoSEfavSJHQE3QoM1Q+Bbl1brnF7dtl1e27Y9zSxoQsOXvnx0m2s3DTFh1we7ZfG6B+SIow5P228ulJmP0LDkoadlXnODnOpBoIjdgsPhWBNAaIh1+HEeAhCIEQGEhhgFO4auIjTEMOi47J2AG6FBjaoyFx5bsEQWP7gsPYmqezDiuqGy7flXZOlPfpXOEHAzppHRYNxKkU+fbN4awghCg/f1QA8IFJMAQkMx6TI2BCAAgeAQQGgITiywxH8CCA3+M2XECBJws8HP5XZGFsDiBtELMKojCH1HS7abKtR4pSgGidAQwQWLS6EmgNAQ6vBhPAQgAAHXBBAaXKOiYQgJIDSEMGiYXHoChQoNdtkDTgUklZeluN6ylEJD6SPHjBAIHwGEhvDFDIshAAEI5EMAoSEfavQJCwGEhrBECjvLSqBQocEqGBjOGD83jkaYncyW8ZBPHzt45Tg6UdYgMjkEQkIAoSEkgcJMCEAAAgUSQGgoECDdA00AoSHQ4cG4oBBwIzSo+gwtLS1yzLFHp81WWQuLZj8qj8xvFrvbKMwFJM1XSKp+82f+WJ5oWqrfyjBj4eT0mPn0CYLQoGdwjJkmG5ZvFrOvQYkxdkAgKAQQGoISCeyAAAQgUFwCCA3F5cvo5SWA0FBe/sweYAL3Nzwkv9/0B93CPXv2pm+OUMUdD+t4qP7zsbddo9dbUC+jnkK7dpXS9atfyeijrnKsb6yVTicd18Zjo596w+i7bcsreruqDlWyZP0D0vHIA7c+mOfy0sc6cakzGpRYc3m/GvnHm+/KqPHD5KrxwwIcfUyDQPkIIDSUjz0zQwACECglAYSGUtJmrlITQGgoNXHmCwUBc/2EXAYbV1WqNiqjYeakRnn5xf+V3bs+0rspUeJbQ6plyMiBUtX+4KxDbVq7VRbc+XBazFCCw4CL+8qE+pqs/fLpYzag1EIDGQ2hWPoYGQACCA0BCAImQAACECgBAYSGEkBmirIRQGgoG3omhgAEIAABCLQlgNDAqoAABCAQDwIIDfGIc1y9RGiIa+TxGwIQgAAEAkkAoSGQYcEoCEAAAr4TQGjwHSkDBogAQkOAgoEpEIAABCAAAYQG1gAEIACBeBBAaIhHnOPqJUJDXCOP3xCAAAQgEEgCCA2BDAtGQQACEPCdAEKD70gZMEAEEBoCFAxMgQAEIAABCCA0sAYgAAEIxIMAQkM84hxXLxEa4hp5/IYABCAAgUASQGgIZFgwCgIQgIDvBBAafEfKgAEigNAQoGBgCgQgAAEIQAChgTUAAQhAIB4EEBriEee4eonQENfI4zcEIAABCASSAEJDIMOCURCAAAR8J4DQ4DtSBgwQAYSGAAUDUyAAAQhAAAIIDawBCEAAAvEggNAQjzjH1UuEhrhGHr8hAAEIQCCQBBAaAhkWjIIABCDgOwGEBt+RMmCACCA0BCgYmAIBCEAAAhBAaGANQAACEIgHAYSGeMQ5rl4iNMQ18vgNAQhAAAKBJIDQEMiwYBQEIAAB3wkgNPiOlAEDRAChIUDBwBQIQAACEIAAQgNrAAIQgEA8CCA0xCPOcfUSoSGukcdvCEAAAhAIJAGEhkCGBaMgAAEI+E4AocF3pAwYIAIIDQEKBqZAAAIQgAAEEBpYAxCAAATiQQChIR5xjquXGUJDXCHgNwTCTKB64vrkitk9KkQkFWY/sB0CEIAABCAAAQjEiQBCQ5yiHT9fERriF3M8jhgBhIaIBRR3IAABCEAAAhCIBQGEhliEObZOIjTENvQ4HhUCCA1RiSR+QAACEIAABCAQJwIIDXGKdvx8RWiIX8zxOGIEEBoiFlDcgQAEIAABCEAgFgQQGmIR5tg6idAQ29DjeFQIIDREJZL4AQEIQAACEIBAnAggNMQp2vHzFaEhfjHH44gRQGiIWEBxBwIQgAAEIACBWBBAaIhFmGPrJEJDbEOP41EhgNAQlUjiBwQgAAEIQAACcSKA0BCnaMfPV4SG+MUcjyNGAKEhYgHFHQhAAAIQgAAEYkEAoSEWYY6tkwgNsQ09jkeFAEJDVCKJHxCAAAQgAAEIxIkAQkOcoh0/XxEa4hdzPI4YAYSGiAUUdyAAAQhAAAIQiAUBhIZYhDm2TiI0xDb0OB4VAggNUYkkfkAAAhCAAAQgECcCCA1xinb8fEVoiF/M8ThiBBAaIhZQ3IEABCAAAQhAIBYEEBpiEebYOonQENvQ43hUCBRDaOg7ft3dFQltokiqft/WfVO1MyrOq0ho00TTzlbcki2yLZWQy1fd0+OP2Tj2+cGqrhUHVd6riTbAaJNsSb0qmkzf9cnOJVsWDvzE2tdu3kRCm6pp2teMeZMpbdjqxu5/iEr88AMCEIAABCAAgXgSQGiIZ9zj4jVCQ1wijZ+RJeC30NCnz6rKym4VS5IiF2gi/5nU5LoKLdHHCjCZTH382WeJE39zf/d3ze+p/omz2s1OiFyfDXpKUkt37PjL8JceGfGx0cY8r6SSw1OJxLVe5o1sgHEMAhCAAAQgAIFIEkBoiGRYcWo/AYQGlgIEQk7Ad6Fh5KqqiiMqXk2l5JiEpm1LplKnS0K7bddHO+eqLITq8etGSUJ7QGFLpZKXP3dPryesYoEkEoOSyeQecz8lJGjdKme1ZkqIJJP7hq28t8/j6b5282qp23d9/GGjad4mEdGSydSwlff2TPcNeQgxHwIQgAAEIACBGBJAaIhh0GPkMkJDjIKNq9Ek4LfQ0OsHazq1q9Se1xKJI5VYoGlyhVlMML9vFRoMEUL1S6W0Xqvm9Nxkpt5nv5igaYnjVVbDc7N7DlZ6hWrTOq48ryUq9HlFkiPNQkTm+wgN0VzNeAUBCEAAAhCIDwGEhvjEOo6eIjTEMer4HCkCfgsN5owFVaNhxeyedWZg2YQGs4hg10+NYRyPUBkPVqFh/7x6xsL+/vWGCNFWiEBoiNQixhkIQAACEIBADAkgNMQw6DFyGaEhRsHG1WgS8FtoMAoyplKprTve+0svcx0FRbB67LoeUqmtTSaTe1Opfb1WzemnZy1k/rxtNoOT0JA57ye9XnpkQLp+w4HxZW0ymdprly0RzejiFQQgAAEIQAACUSWA0BDVyOKXIoDQwDqAQMgJ+Ck0qIyDijMTP9O0ioHZshKMjAerEOEkFOhCg+nohHl8c6aDXTaDLjS01oZoSqVSL+x4r60QEfIwYj4EIAABCEAAAjEjgNAQs4DHzF2EhpgFHHejR8BXocFcQ8FS6FEXCvbfSPH/s3cm8FJUV/4/1Q8UGKOgmZhkiBsTJWoSzIYTBQEhmoyYKMo/GqPiMoIZ2QwPjRgeKNtTUR7CCGLiEqPhQWSiZpKwKYsREjCKccloJhn3ZRTBhe11/z+33rvN7XpVXVX9qrurqr/9+eTzMa9v3XPO99xuvb8+91zn0YdiRyJM4rrPQk6s/cyqBFOAcDaJ3Gs3s1QydW1HLk48U8SyezvwggAEIAABCEAAAkkkgNCQxKzhc1ACCA1BSTEOAjElEKXQoPsv5MTa1/XqyuAVCQV9HTQ6r6qHvQJEJqjdgv4NMU0NbkEAAhCAAAQgAAFPAggNLI40E0BoSHN2ia0mCEQpNHgdi9Ag9woRsp/ZnyFIRUNrDwdZI2JZzqoFv2MRXpUQNZFggoQABCAAAQhAIJUEEBpSmVaCaiOA0MBSgEDCCUQpNOQrDhxXT2pEexs+5j50VjyYt1W0tLRcsHrOSXfr5waOWXNKxpKfqysznbdNqDHB7KpGkNLObsLTh/sQgAAEIAABCNQoAYSGGk18jYSN0FAjiSbM9BKISmjoSCNIRbewoaNINpvdZVnWHy3L+rqmn5OWn7z11t9HmzdZuDSCbHfswq/iIb3ZJTIIQAACEIAABNJKAKEhrZklLkUAoYF1AIGEE4hMaAjQCNLq02lWXcYa71aVoMWGzHF1l2TEukQs68vqb0pwyFjWL1rEmrX65hP/7MQdpBFk5ov7zMzU5a5stUsjyIQvWdyHAAQgAAEIQEBtxM6Y/ZFYVpf39u/e9W93jtgBFAikiQBCQ5qySSw1SSAqoaEm4RE0BCAAAQhAAAIQqBIBhIYqgcdsRQggNFQEM0YgUD4CCA3lY8vMEIAABCAAAQhAoFwEEBrKRZZ540AAoSEOWcAHCAQgMHj8uptFZGyAoXrILStmnzguxHiGQgACEIAABCAAAQhUiABCQ4VAY6YqBBAaqoIdoxAIT2DAhNWf7LS7818lI119n26RHTut949Ye8upr/mOZQAEIAABCEAAAhCAQMUJIDRUHDkGK0gAoaGCsDEFgY4SCFHVQDVDR2HzPAQgAAEIQAACECgjAYSGMsJl6qoTQGioegpwAALBCQSqaqCaIThQRkIAAhCAAAQgAIEqEUBoqBJ4zFaEAEJDRTBjBALREQhQ1UA1Q3S4mQkCEIAABCAAAQiUhQBCQ1mwMmlMCCA0xCQRuAGBoASKVjVQzRAUI+MgAAEIQAACEIBAVQkgNFQVP8bLTAChocyAmR4C5SBQpKqBaoZyAGdOCEAAAhCAAAQgEDEBhIaIgTJdrAggNMQqHTgDgWAEXKsaqGYIBo9REIAABCAAAQhAIAYEEBpikARcKBsBhIayoWViCJSXgEtVA9UM5UXO7BCAAAQgAAEIQCAyAggNkaFkohgSQGiIYVJwCQJBCBRUNVDNEAQZYyAAAQhAAAIQgEBsCCA0xCYVOFIGAggNZYDKlBCoFAGjqoFqhkpBxw4EIAABCEAAAhCIgABCQwQQmSK2BBAaYpsaHIOAPwG7qqFln2d2Zrcfs/aWU1/zf4IREIAABCAAAQhAAAJxIIDQEIcs4EO5CBQIDev/9lCuXIaYFwIQgAAEIAABfwJfP/Rf6yzLyvqPZAQEIAABCCSZAEJDkrOH734EEBr8CPE+BCAAAQhAoIIEEBoqCBtTEIAABKpIAKGhivAxXXYCCA1lR4wBCEAAAhCAQHACCA3BWTESAhCAQJIJIDQkOXv47kcAocGPEO9DAAIQgAAEKkgAoaGCsDEFAQhAoIoEEBqqCB/TZSeA0FB2xBiAAAQgAAEIBCeA0BCcFSMhAAEIJJkAQkOSs4fvfgQQGvwI8T4EIAABCECgggQQGioIG1MQgAAEqkgAoaGK8DFddgIIDWVHjAEIQAACEIBAcAIIDcFZMRICEIBAkgkgNCQ5e/juRwChwY8Q70MAAhCAAAQqSAChoYKwMQUBCECgigQQGqoIH9NlJ4DQUHbEGIAABCAAAQgEJ4DQEJwVIyEAAQgkmQBCQ5Kzh+9+BBAa/AjxPgQgAAEIQKCCBBAaKggbUxCAAASqSAChoYrwMV12AggNZUeMAQhAAAIQgEBwAggNwVkxEgIQgECSCSA0JDl7+O5HAKHBjxDvQwACEIAABCpIAKGhgrAxBQEIQKCKBBAaqggf02UngNBQdsQYgAAEIAABCAQngNAQnBUjIQABCCSZAEJDkrOH734EEBr8CPE+BCAAAQhAoIIEEBoqCBtTEIAABKpIAKGhivAxXXYCCA1lR4wBCERH4KHFy2VG/Rx7wovGnisXjz03usmZCQIQiAUBhIZYpAEnIAABCJSdAEJD2RFjoIoEEBqqCB/T6STQsqdF/vjYk/LTOffJlk3P5oM8ru+xMvzi70j/bxxfUuBq3qtHTpP1Kzbazx91bC+Z39woXbruW9J8PAQBCMSTAEJDPPOCVxCAAASiJoDQEDVR5osTAYSGOGUDXxJPwCkGOAPq3LmTzF/SKEd/8ciSYqWioSRsPASBRBFAaEhUunAWAhCAQMkEEBpKRseDCSCA0JCAJOFicgiYQoCqOLh29pVy+JGHiFnlMPrHl5YsNCSHBJ5CAAKlEkBoKJUcz0EAAhBIFgGEhmTlC2/DEUBoCMeL0RDwJOCsZpgyt14GD+0PMQhAAAKhCCA0hMLFYAhAAAKJJYDQkNjU4XgAAggNASAxBAJBCOzauUu+O/AyeePVtyTMEYm/v/iy/PKeh+W3D6yW7e+9b5tSz59yxkAZN2VkQQ+GYkcnNj32pNx721LZsGZz0TnUm8rmnCkL82PV3w7t1VPO/8FwGfDNE1xtdunWRZasvUP+8ucXZcENd8vzW16w7Zx65iCZMO0H9IoIskgYA4EABBAaAkBiCAQgAIEUEEBoSEESCcGTAEIDiwMCERFwVjT06n2YTGmqt49OeL1M4cBtjLPho5fQUGwe5+0UgWwubpQu3VqbTOrxSmg4+V9PlIebV7Rz1fbTeCYipEwDgZokgNBQk2knaAhAoAYJIDTUYNJrKGSEhhpKNqGWn4DbJl4JDpeMP8/1tgk1fvFP/tN+/2v9jrOrAt587W0ZOWyCXRmhXuYRDDehwauS4v/efEea73xQOu/TOX8N5lN/eEZGnV1vz6uEg0XLZttCiNOmKU44Yzpt+BC70mLb1u0y8qwJ8sYr7f0sP2ksQCC9BBAa0ptbIoMABCBgEkBoYD2kmQBCQ5qzS2wVJ6CqGm6f/TO5Z35zO9tKcLhq1uhAjSCDVC5oMcAUGopdeenXQ8IUIcwKBdMXdTXnjIWT8rEVe6/i8DEIgZQQQGhISSITFMbAcesaM5K7MmNZ07q/1OP6//vk2wOkzro+k7G+ImJZ2Zbc05bkvrdyTr8tIlbOLbSBY1YdZdV1mp3JWd8Uy7LUmGw2+7xlZWa8vvPVpX+eP7z1bKDx0nYtkek9Xj7wOmXXqstcZ2Xkq3vtdv7eyjl9Pe0mCDOuQqAdAYQGFkWaCSA0pDm7xFY1Aqpfwk+b7pcnHt/SzocgTSJLFRqUMa8KClOQUNUMS9fdId0PPCDvX7vKiOZGObrPkfmjE2qg8xiGLU4MrxfJiV2xYYoQVYOPYQgknABCQ8ITmDD3BwxY3anuS1ZzLpv5ppXLXbAnk/u3zlI3UIsFOpxsNvfBbsl9du0t/V8zQ1TPy5c631CXy422LCvjFn42m/3Vzm3vnrf+J9/ert+37faxmnOi7GYu2JPZ42l35x7ryPW3nvhqwtDiLgR8CSA0+CJiQIIJIDQkOHm4Hn8C6kjCvQuWypI7H8w769zkuzWDNCPzOsZg/t2sRtDPqoaS6kjGWRcOtY9kvPbSGzLitDF2w0mEhvivHTysXQIIDbWb+2pEPuDC1V0yPTJ/lpzV08pZT+cyuWMsKzOlZcfuuY/MH/j+kLHrL8xmcosskbpctuW8ld1X3ycNDVnlqxYprFzdt7O53G7LkiktO1ua1HPqPeu4ztNVpYQSIHJZOW9l9xV7n3WzKzJVPz9o7JoLrUym1a4l56382N5nq8EJmxAoBwGEhnJQZc64EEBoiEsm8CPVBNRNEOPP/7Edo3kjhV9jRjU+iNCgxilRY+bEpoKbJNTfdaUBQkOqlxjBpYgAQkOKkpmAUAaM/f1hGdm1MZOp+8dsNrvLktxFBWKC8b5TaNAiRC6bbZFMbuCq2f1/bx6t0CJGxqo7PJvNPpjt3jLskYaBe2yRYuzqwzKSKWJ37/sIDQlYSLhYEgGEhpKw8VBCCCA0JCRRuJlsAm4NG/+592EF12FOnXdVvmFkmKMTTjKqF8MDP/u13NywoEDY6HHgAYErGvRVlj0OOoCjE8leenifQAIIDQlMWoJdNisWLJHrTtj/hIaGBsuuWGgVBPYKEabQYIoIlsj1zufsZ9uOR1hWp9OzuexDptBgVixILnd9j5dfa2huHt6y1y5CQ4KXFa4HJIDQEBAUwxJJAKEhkWnD6aQRcKsm+OiDHfmNfynXWDr7JTiZzL1+kdy/aFm+guKoY3rJ1SOnyfoVG+2hzl4RQZpB0qMhaSsPf5NIAKEhiVlLrs+6IWMuaz35QXbbgA1zv7XNjGbI2DUn5KzMI9lcNmtWLXj93Xy2mNDga/ff15yQ69zebnJJ4zkE2hNAaGBVpJkAQkOas0tsFSWgxITLzvyhDL/o23Ly0H7yqZ4H2/bVkYYbr52f3+B7HWWYe990+0YKdcxi8hWNdi8F9fI7OqHtXn71CBnwzRPy/Rh+8P+usq/INPsxmJUSxa639LtSU4OlGWRFlxjGaoQAQkONJDoGYZo9FizLcq1KyB+PaJGnTCHCTyhQ4TmrHrq/9OoUVbVgChAiuenOagb1rK54yDnsxgAbLkAgMgIIDZGhZKIYEkBoiGFScCmZBMyqBa8InJULuuqgWMRBhAbd5NFtHvN55xWXfuPV+17HONR7CA3JXKt4HW8CCA3xzk+avDOFgFy25ftmbwZbKGi7kUI1e8xZ1q8OfOmEYc3NVqtQ8CWrua0J5IMHvdLvTPV3Jxt97ELEOsCshthrN3N4zrK+72z0aM//xcxiK6OaTBYeuUgTf2KBAEIDayDNBBAa0pxdYqs4AXWt5W8fWC1rfvd4viJBOXFc32Nl+MXfyfdg0I6pjf+Dv/id3NZ4V368GnvFpEvk6sum2RUJfkKDmkvZvfe2pQWNIIvZ/ONjT8qCG+6W57e8kGfkNR6hoeLLCIM1TgChocYXQAXD3ysEZLq5Xl3ZdjOEauZo9mEIUgmhwvCqetCNIEX87GYOl5xMc6t4qCAmTEGgbAQQGsqGloljQAChIQZJwAUIQAACEICAJoDQwFqoFAGvYxHavmdFQoCKhiFtPRbEkk7Oqy39jkXsFSIKKyEqxQU7EKgUAYSGSpHGTjUIIDRUgzo2IQABCEAAAh4EEBpYGpUioCsOxLIePPClV4eZtz4oH/Y2fMztdFY8mLdVZLPZEau6r7pbGhrs2yoGXfHoN6w6614rk/l4Npv91UFf73dm8/C9RyvylQ65XMFNFDpuLVJkc7mdO/dYR66/9cRXK8UEOxCoJAGEhkrSxlalCSA0VJo49iAAAQhAAAJFCCA0sDwqQSDI8YdiFQ/m82JZVjab3aVO8mUs63j1/1UMuWz2zh3b3h29/iff3q5johFkJbKLjaQQQGhISqbwsxQCCA2lUOMZCEAAAhCAQJkIIDSUCSzTFhAI0gjSOq7z9IzkrvSqeFCiQafjOl2UzeUuyWSsr4i0Cg65jDTX5TrNWnHzvzwtYuVMw0EaQWq7OY+KB1IJgbQQQGhISyaJw40AQgPrAgIQgAAEIBAjAggNMUoGrkAAAhAoIwGEhjLCZeqqE0BoqHoKcAACEIAABCCwlwBCA6sBAhCAQG0QQGiojTzXapQIDbWaeeKGAAQgAIFYEkBoiGVacAoCEIBA5AQQGiJHyoQxIoDQEKNk4AoEIAABCEAAoYE1AAEIQKA2CCA01EaeazVKhIZazTxxQwACEIBALAkgNMQyLTgFAQikjMDA8Y+evk/uo3W/vfnUd6oVGkJDtchjtxIEEBoqQRkbEIAABCAAgYAEEBoCgmIYBCAAgQ4QGDxu/W9Fcl8VsebldnW6ZeW8vv/XgelKehShoSRsPJQQAggNCUkUbkIAAhCAQG0QQGiojTwTJQQgUF0CSmjISW6wZUlGRLaKZd2a26fTLStnVE5wQGio7hrAenkJIDSUly+zQwACEIAABEIRQGgIhYvBEIAABEoi4BAa9BwVFRwQGkpKHQ8lhABCQ0IShZsQgMBeAi17WuRHo6bJuuUbpaGpXoac3r9DeFrnmy7rlm+QhqYJMuT0kzo0X0cfjps/HY0nyufzbFZskIY5E2Tw0JPEsqK0UP1gjfpLAAAgAElEQVS5EBqqnwM8gAAE0k/AQ2ioqOCA0JD+dVbLESI0RJz91156Q0acNkY+/ZmDZX5zo3Tpuq9tQf3H8ZbNz8runbvlq/2Oi9hqtNMpX68eOU3Wr9goU+bWy+ChHdvEResdsyWJgNe6V5+Ti4aOkU/1PFjmLW6Urt1aPydBX0/94Rm5fPhE6Tekr0xfMKnDG83C+a4RK+TOVcUzvX6ObP79U3YIpw0fImMbLpOu3boEDalgXEf9KcloQh7KsxncV6YvDJ+rJISJ0JCELOEjBCCQdAI+QkNFBAeEhqSvIvwvRiDVQoPeMG98dLPMX9IoR3/xyLKvBi+hQf3H8aiz66Vz504V86XUYBEaSiXHc04CrZvCeunUqZPMa26UY/q0fgY7IjTs2rlLzhk0Ug7o8TGZt3hWyZt57WtH52uNZaxs27rdroTYZ9/O8uZrb8uMhZNK8q2j/qR5FdYKm6nzuk9t2ZO7NrTilebkExsEIACB6hLYmpXcv/Xf/8SlDQ1WNipXEBqiIsk8cSSA0BBxVryEhmf+9LyMv2CyfOJTH5emn0+T7gceELHl6KZDaIiOZRpmmnv9Irl/0bKSqlvsdX/hZPnEJz8uTfdOk+4Hta77jggNDy1eLjdOmmeLDMf0OcoV8dxpi+T+25cFOgah5rtp0jy5tch8xfKonp85samtuqLjv7C3+jNfbl080zO+NKwrHcOt0+6w19fkOT+UIUNPEilyDOLh5hVy4zUqV+lmQ0VDmlY4sUAAAnElELCiQXIia6xM7roT9ztxVZQig+KC0BDX1YFfURBAaIiCojGHl9AQsZmyTofQUFa8iZu8I0KDV7AdERqCAAwjNASZr9iYW6ctkvtuXyYXjTlXLh57btGNckdtpfH5MEJDGuN3iwmhoVYyTZwQgEA1CfgJDXsFhpWrGhoaIqtiMGNGaKjmCsB2uQkgNERMGKEhYqBMV3UCCA3FU4DQ0LElitDQnh9CQ8fWFE9DAAIQCELAS2iohMCg/UNoCJIpxiSVAEKDI3PqbLUqg96wZnP+nVPPHCTnjTxLDj/yEN88ewkNfgJEULvF5imlEkHFueCGu+X5LS/YsalYx08dKVPG3ujZDDKor8Vg6TiO63usXD//annwF7+T2xrvku3vvW/3sTjljIEybsrIfDNNPZeK0Ryr/n5or55y/g+G2747X26+KptXXnd5QT6DjgtrX42/ffbPZNm9/2XH5nx16dZFlq67o+AoTUf5hvXRK0+qhH9G/RzXty8a2/brvc8nwqtyoZSKBpvLVU2y4VHvz6bt88Q5ouocnS+nz2q+WVc1yeNF5isWnj4ykcu1N6ZvrtD9G/p87Ri5bt5Vcuv0n0jznb+SznbPisKjH63+zJXHH91U8N3zvcvOkiOOav/doz67C2+8R5576r/zn90fXn+5rHxorf0dZh9FaLs9Q/vxqZ6faNfXwu+GC1e/zhgk3xs5TI446tC8r85Y1TEH9ZlWvSvUZ/rfJpwv51x6Rr7tgHpfrS83fiPGnGNXh+imnG4+qO8I9b1s+uD7BZ2QAQgNCUkUbkIAAokm4BQaKikwaHAIDYleQlE430lE7hORM0Rklog0iMjuKCaOwxwIDUYWVOO6+kum2htC9R/o3fbrKv/711fkice3BG7iWIrQEMZulEKDuZFUG4Ejeh9mCw7qn9UGWHFw3joRxtcgQsMXvnK0XWqubrgwfVDPHnVsr4KbO3Tsyq9evQ+TY7/UW15/+c28KOTcSJrjdT7V+Bee/R+ZuejafHPQUsYFsW8KP3q8Xk8qPuVTj48fIJdNuCAvqHSUb1hGxXKk+iuoNfLclhfsdaEEmkN69bQfOeHkr9n/83tFJTQoLhMvnSrbtrp/NvWmPajPrfNdl2/g6PysO0UAtzidtnSOVePLM877li1k6c3357/8ufw6V8LY3198uaB/RFh/HmpeLjPrm+xNuvOz+43vDJCHl6ywr37sqNBQ4NfQk6Tbxwq/E01OOtbPfeGzsmvX7vz3pv4uUQxNAUHxU2LDs0/9d/v1NahtfVkipg/qKst/KOKD33pMyvsIDUnJFH5CAAJJJqCFBrFkXWsPhvIdkfDihNCQ5BUUie8IDZFgrMIkYW6dUN3MvzvwMnlv63ZZtGx2wa/d6pfD8ef/uN3G1y2ksEJDWLtRCQ3mhvTa2ePz1QDql8Op426yNwnqZQoNYX0NIjToCoarZo3O+2D6ZtpXG44br50vU5rqC/Kjb/RwVgcELfkPOi6sfS3k9P/G8fYNBPrl9fco+Ib1McjHMigfr8+D2zWWYSoa9E0DW9/dJrc/cFPBL9jqs3nlBZPlyGOOKPilvliPhlLmK8ap2NEJ80YKJQi4CRhh/THnnHTTOPnmsJNt99Rn97rxs/NXbOqqCvVeKRUNHfFLxTpx5hVy6pkn21eP6jzt23VfWbJ2kfQ4qHseabGjE2F9CLKekzAGoSEJWcJHCEAg6QQGj1s7KVOXfezr+61+pFw9GPwYJUBoUL8wjReR74vIQdLaiWqXiCwRkV+KyDIRaWmLU22a1a/y6peoB0Vktojs8WNQ4+8jNCR1AYQRGvTmz60kPMw8YYWGsHajEhq8Nrsq13rD+8arbxUIDWF9DSI07Phwh+t1n8X8c86r/X3nrXcL5lIb5KV3PeR7nWjQcV7xFLPvdluDVw6j5BuUUZDPdrWFBn0cIt9s0XC6tex/mmx4ZHPBJr6Y0NB65GGOjNDNG9vNN102PLLJVRRw4xVUaDA3/uY8+gjGhaP1cYG97+pjDaY/upqh35C+Mn1B4S0XemP++itvFlRMlCI0PNysjs40yYWjv1twjEF55+aXtvHRBx+1Y+c2XkdZTGjQxyuC+hBkPSdhDEJDErKEjxCAAAQ6TiDmQsPX28SET7QJDO3+81JEBovIehFRzTIPE5Hfi8jBIvKkiKgzze92nFKqZ0BoSGp6wwgEejNlloebca96eJ14bYrNcWGFhrB2oxIaim0evXo9hPU1iNDw6c8cXHA8Qj+jqxScxyfc5vTKs964q19Xp867SlRlgdsr6DiveLzsewkYXjmMkq/T1zCfBeez1RYagnIxqwWKCQ36Pb/PepDjE4pVEKHBrTeCudG+b9EDctzX9h5Ncfvu0f60bswfkMnG0Qg93qvfQilCgxYAVH8JfWSmwK9fr5MdH+zIiwrFbLRycr/GspjQ4OfD6l+vk48MH5L67yqn3wgNackkcUAAAhAoTiDGQkMXEXlKRP5ZRJ5pq2j4k7R2wfqkiAwVkR+LyDki8lib0KCe+ZmIfEdEbhSRax39BpRwsaqtyuFzIvJy23y1vEwQGpKa/aCbK3NjXSxWtWGdv6Qxf7bfbWwYoaEUu1EIDX5NI93eL8XXjggNOs7du/e0a5aofHn8kU3yxIYt8uEHH9lm3IQgNa7p+kWy5E5VvSX2WXZ1RGPAN08oaDIZdJy5mQtiP8zRiaj5BmGkfv1WzQQ1Qx3fZw7/J7tpn355CQ1Bnu9ojwZdsbBu+caiX0POYwleQoO5Eff7rFdCaAjrT+9j/1l+NGq6rFu+oaBiIWqhIaxfx/Q5qujxjFKEhrwPKza4NvfUMXsdSUnqv7eU3wgNSc4evkMAAhAITiDGQsMFInJ7mxBgVi0ED679SISG9kwQGjqyoqr5bClCg7P5YVj/SxUagtqNg9AQ1NeohQanIOCc30sIUo335kxZmG8aqZr2Nf18WsFND2ouv3Fh7ZtHUJzNIJ39JPzEn6DrMIyPZi8Mc367imRxo3Tptq/9Zy+hwX5+6BjZvrXwNg31/LzFjdK1275tm88x8qmeB+f/puYM2qPBFBoamuplyOn9A6EIIjR4HWUIZMAY1JGKBq8KBC8f/MZHVdHQbp6hJ7WeyizyirqiwRQaVGNL1QhS9XuohRdCQy1kmRghAAEIiCRAaFD9GKKqPkBoQGhIz8ceocF7Uxb26ERUG2G9uooJJmqM29EJ7bPatJsNIYPmWTXLU80k1Q0XzgaN5qr3GhfWvh6vOv+rKwv19ZZu16VGxTesj0E+7dU8OoHQ0D5DlTg6gdAQ5JNRvjEIDeVjy8wQgAAE4kQgAUKDOioRtKJB/Tp/f9vRiZmqp3zb0QlVHbFQRPbxYK+OZLj1cxggIj8UkVNFpK7t2bUi0iQiDxhNKMOkNOicqgmmOuahjo7McLl20qxE+LWInC0iOw1H1PvK1nVtzTEzIvKXtmaZdxtNMotVNASpdlDizco2FkeLyEtxOo7C9ZZtKyJM80G/X/VGnDZGnL0H/BoAFtv4mvaKHSnwauLo5m+xeNVGe+SwCeLVDDKor0E4efW90JtbbauYmBBUaFD++AkcXkKIqpa4euQ02fjo5nbHZ9zs61x0P3B/1x4UYXMS5Bs0KkZOW9UUGpQvuhlk/yHHy/QFkwL9qh2kGWQ/e77CZopBODvHdKSiQcc3c2KTuDV3dF0nbVdbuo1Xn91RZ9WLVzNIde2k89YHrwaSuhlkUL+irmhQsetmkP0G95XpCzueq1LyW41nEBqqQR2bEIAABCpPIMZCg9nYcXdbj4alPpt7L6FhiIio69eOFZEebY0lnxeRd9o2xeqfR7bdZqGSYM6jBAZVVbHZ2LCrMdNdNv/FEmhu2oPOeX7b8RE1r1Ns0e8pNs4NvupVoW7jUHErgcH5Ume6tTCB0FD5j100FkvZgKpfnc3rHrUn6j/g1y5/XIadf1pR58IcnTA3vkHtmr98mzdkmOKAmtfveIPX9ZbOcnpzHq9nwjJyxu1s1qiuwpt8RaNdAaDtF/vF32zmqHtoqM3TpMtn2h3zj/7ikfmc/eaXq+wrALWAEXRcWPvKYNjbLDrKtxQfg3zSOiLCdbRHg14rFw0dK9u2bpdrbxovpw5Tovfel9tnU98s4SYm6A2xms+8HrKUdaye6ajQENif759mH1/wGm/+XfllHg0xKxRGjNG3W1j2lZhamHA+087OmScXHJ/Q3M/8/r+KZVkl92goJiY4fVDVQMpWQa5WPC5nntfqQ1peCA1pySRxQAACEChOIMZCg3Jc92no3BbFn0VkhIhsamv+6AzOS2jQ44IenVDVEFe22XBu8NX/f0hE1Ple5d+9ASsbSpnTFAG2iIi6T1yJI0qEUQ0wVVPMC118UBUQqhJD3cRxuYjc1VbBoKok7hARVXJ+ioisaxMi7hMR1RxNXQ3aYDTQpKIhzl8g5sbr0F49Zf/uH2vn7ugfX5rfiOoNlRqkxvfpq4Q3kee2vCDPb3lBgtyAEFZoUPOHtWuOV5v0I3ofZvunzv2fNnyI3fzQT2jQG2F1/aKOVz2v5lFHE1S5/22Nd7WbJ6yvXutDczrw491tv5VdMxb1nIrl6sYx+SlM28q/bvt1zedGDTJ7NJi5d/ZHKGWcM09+9tV4p/ijA1FrS8U9/OLvtLsJo6N8wzAK+tm1j7EMr7cb8il2Kl9njzjdvvLQ7xWF0JBnP3GO7YPXZ3Pe4lnStZsSkVuP3lw+fKLkcjlXn7UQkQs4X7E4Oyo06PhUVYPyN0h8+viE9l9/htSz+p+dPSj0tZiaScH3xtlDZOndD7a7yUJXNQTxq9SKBrdcnXXh0PyVmlqICOKD33pMyvsIDUnJFH5CAAIQ6BiBmAsNKjj1q/w9ImJecakEB3Us4peOTX4UQoOupDiwyJENLRr8l4icZVRCeCVDCwMHBZzTPAZhigr6CIU6DqGEkKcN8UHbNscrUUbdwtFiOKYY3Ski/9F2FaiqeEBo6NjHqDpPm5tNLw+cG3JnQ0D13Oe//Dk5cXBfUf/x26Vra4M8r1cpQoOaK6xd81d/9bzalI+bMlJWPLhGZtTPCSQ0qOfUL/y3TFloVw+oTeQpZwz0nSesr26sTE5z758h98xvtv+nXvp2CPXrpfOl4l5ww922MKFeSkS4ZPx58uTGp2XpXQ8VHGtQ+b999s9k2b3/5dsfIcg4ZS+ofTehQ8fy+stv5htTmlUp+v2O8g3qY5hPpbneVH4mzR4vg4f6N2aMSmgo9TPSMPoGuxJC+XzNTeNsAa2A89SFsuFRVY3X+grzWdfPRCE06Piapt5u9/No588FQ/PNOfV76rM7Z+rt+fjUZ/eKay+xK3a8bqVQedRM7O+Ns4fI2CmXycqH1ooSOibP+WEBIz+/hl1wWl7cKVVo0J8rZ67M5o/qM+HK5uS+MuzCvT6EWdNxHovQEOfs4BsEIACB6AgkQGhQwarN8UAXwUH9Uq9+EXyvjUgUQoM+kqCu1HTr26BMBa2M0Inq6JzmEQpVcaBEFtW7QokwqipBVS44bbkdqXBbOBydiO7jxEwQaCUQtFdCUnm5NbM0Y0l7/EnNW9L99ruVIunx1Yr/CA21kmnihAAEap1AQoQGM02qweE1bSKA+jVe9RvQVQVRCA26WkHN9bjHEY2jRERVPHwY8EaMjs7p7O+geHj1iNDHJtyqHRAaav0DT/yVIZD2jbYWGrwaZ6pflsef/+NAx3EqkxGspIEAQkMasiiC0JCOPBIFBCAAAT8CCRQaVEimoKCOBeg+Ckp4cLt1QmMIUolgigJ++NRtFUNF5BWfmxaimFNXNaibMz5waQCpfdVCgzrW4byJAqHBL6O8D4EoCKRdaFBNJsdfMFmeeHyLXbY/4Jsn2D0l1Ev3/DB7RUTBlDkggNCQjjWA0JCOPBIFBCAAAT8CCRUaVFhaNDCbMqquzFEJDaoiwOvohB9W5/taaCh1TtUA7EkR+WzbjRlqfvPmCNMeFQ0GjVRfbxl2FTK+cgTSLjQokmrT9+Avfie/uv+3+Z4S6u+qYZ/qBaBuxPhUz4MrBx1LqSeA0JCOFCM0pCOPRAEBCEDAj0AKhAYlLkRZ0WBeG/k5EXnZp1rBD7F6v6Nzms0nF4iIuubT69aLYtdeuvlKj4YgGWQMBCAAAQhAAAIdJ4DQ0HGGzAABCEAgCQQSLDTozfdOo09CXcCKBlOcMBspqpTpWyfUL3FuV0eWkla/6yiLzakrN5TPuvmj6s+gbp1QsR8tIi8ZYogav1JEVBWE8t/t1olrReR5EflFW4VEkFsnzOs1tb+mSLGjyHGOUphF8gwVDZFgZBIIQAACEIBANAQQGqLhyCwQgAAE4k4gpkKD2iQ/JSIbReQBEfmtiLzfxvKTInK5iFzd1qthmoiomxj2OHo3KCFC3c6gbl/QL1NE0FdFqtsbDhWRvxqbdS1iKBHi+20VBOYVkdqHF1028l4pDzPnvW3xmEcmtL8qHlO4eMjRi8Hc/CufFSt1O4fi01NE7mi7EvPiNt+VgOElNKhYzN4QjW1NKNUtH+oaNd2UUwk8xfpGVO1jgNBQNfQYhgAEIAABCLQngNDAqoAABCBQGwRiLjT8s9GTwC0hagN9qSEm+N06Yb6vNsf6pZo6mv0Y1AZ/WVsFgWowqV76BorjRUT/zevmBzdfS5mzWG8HUwC4QESUOKHFEFOIUEKC83V327WgW9vEmWJCg9uNF3q+XSIyXkTGiYiqADnGUV1R9Q8RQkPVU4ADEIAABCAAgb0EEBpYDRCAAARqg0BMhQYFX/36rm5NOENETjA292pzu0REZovIE47rJ/2EBjWvGjNLREa3/bOab7KI3Nj2q79OvBp3ooj8UEROFREtTKgjB38UkZtd7PstGq85/yIif3DMaR6Z0D0ozGMepgDgdaxBHZEYJSIfbxNs/txW5fFLQ5Qo1qPBZOGcS4kTqsJB8VB5+CeEBr/08z4EIAABCECgxgkgNNT4AiB8CECgZgjEWGiomRwQaPkIUNFQPrbMDAEIQAACEAhNAKEhNDIegAAEIJBIAggNiUwbTgckgNAQEBTDIAABCEAAApUggNBQCcrYgAAEIFB9AggN1c8BHpSPAEJD+dgyMwQgAAEIQCA0AYSG0Mh4AAIQgEAiCSA0JDJtOB2QAEJDQFAMSweBlj0tcvXIabJ+xUaZMrdeBg/tn47AiCIWBNT6+tGo6bJu+QZpaJogQ05Xtw/xgkA4AggN4XgxGgIQgEBSCSA0JDVz+B2EAEJDEEoVHpPUzfBrL70hI04bI5/+zMEyv7lRunTdt8Lk/M099YdnZNTZ9dL/G8fLjIWT/B9wjFC52bL5Wdm9c7d8td9xoZ8P+kA114CXbfX3+TN/KvcvWiYXjT1XLh57btBwyjYuinxEMYcOUK2vy4dPlH5D+sr0BdeIZbndahQOh5d4of7+H7PulPsXPSAXjj7HzkcU9sJ5V3y09n3DI5tkXvMsOabPUVFOn9q5EBpSm1oCgwAEIFBAAKGBBZFmAggNMcxuNTeZHcERd6Fh185d8t2Bl0n3A/cvWQjRQkXnzp1k/pJGOfqLR3YEmeez1VwDxYQGXQ0SF6FBb+w7daoreSMbxRwqkWp9nTNopBzQ42Myb/Es6dpNXdnc8VcxoUFXT4wY4y80qM/nRUPHyrat222hLSohpFiEmsnWd7fJkrWLpMdB3TsOpAZmQGiogSQTIgQgAAERQWhgGaSZAEJDDLNbzU2mwjH3+kX2r9ZhjxbEXWh4aPFyufGaeR0SCJ750/My/oLJ8olPfVyafj5Nuh94QFlWUDXXgJ/QsPHRzbZQc3Sf8ogsTqB6PTY01cuQ0wuPuqh8XHlhg/zjJw+SOfdeX9JGttgct05bJPfdvizQMQi1vm6aNF9uXTwz0l/u/YSGINUC5hyK71HH9opUDPH6EGhx41M9P1ERe2X5MFZhUoSGKkDHJAQgAIEqEEBoqAJ0TFaMAEJDxVAHN1TNTWaahYbgGaj+yGquAS/bdjXH8HrpP6S0YyelUi0mNJQ6Z9DnwggNQecMO85LaAhzTEOPPeSIf5J33t4qu3fvqUiFwcPNK2RG/Ry5cPR3Y3m0I2wuKjUeoaFSpLEDAQhAoLoEEBqqyx/r5SWA0FBeviXNXs1NJkJDSSmL/KFqrgE32/pvmx57SpasvUN6HFSeSg43kAgN7RtMavHhj+uf9BUMzD4JN//sOrl+/M1SqaMMt067w66OmjznhzJk6EkiHW9ZEflnLY4TIjTEMSv4BAEIQCB6AggN0TNlxvgQSL3QoMv5j+t7rFw//2p58Be/k9sa75Lt770v6pz9KWcMlHFTRro2Lnzztbdl5sQm2bBmcz5jp545SM4beZYcfuQh+b/52bis/gI559IzXLOu5l5ww93y/JYX7PfV/OOnjpQpY290vRlBbRrMGNQzh/bqKef/YLj9rPkK65cq/Va/Prq9gpzJL3Z0Iozfbvb9YilHHpuuXyRL7nzQXie6H4Pf8RC1Zu5dsFR++8Bqe40Vy4+OM+waUM8FXZt+XzVBbatfxEef+yPPIxOl5HfTY0/KvbctzX++nJ9Hez1OnCOSax+FXo9upfnquZkT50i/Ie59CJzPbP2/9+zeBWZ5f+scTZLLtTd+0Zi2Rphtm2aVi1lXzZXHH91U+D1x2Vly+FF7vyf8cqHeV/lYeOM98txT/53/Phg35TK5bvzsgpssVD7GfO+aQMc0HmpeLjPrm+wGldfNu0quuXyG+B23UDH9fOEv7fWvGZx6xiD54bTLXXtPOP0+5Qz1Pdbqt5ctNxvquQkuNpyM1Xfe9y8/2/7Oi1sDzCB59huD0OBHiPchAAEIpIMAQkM68kgU7gRqRmj4wleOtn9NU9caqg3NEb0Py2/u1Xll5y0J6j/k6y+Zam8W1RV13fbrKv/711fkice3FGw8FVa9+VSNAXft2p0f06Vbl/xm022jbm7sTZ/UP+tnzT4J2o7yqVfvw+TYL/WW119+M79Rc9oI65c6q658em7LCzYbJc4c0qunvXJOOPlr9v+Kvbw24WH9LiY0VCKPpg21ofn7iy/n+1UUExrMNaNi+PyXPyd/e+Gl/Bpwu+ki7BpQ84ZZm8XyVYptz9wMHSPbtwZbl2oOp+3eX/isbNn0rD19a6PCSfLsk/7r0U1o0McE9u26r+uv/VqIGNEmGLjNEfSzoGxNvPQ6u8Gi2/dEmJsWTHHD6/sg7JWZuhnj/735Tr5ZZkGVgcv1m1qYUAKD/g7Q3wnqe8nZ1FEJpffMb7YFCfV5UUcztMim8un2jD5S4WljzSLp8fHWxpE6n2rs4KEnyT98rKus/vU6+eiDHSU3AI37fxAgNMQ9Q/gHAQhAIBoCCA3RcGSWeBKoGaFBVzBcNWt0/pd/cwNsbuj17QTvbd0ui5bNLqheUL/cjT//x3YzNS1OmPOoDYJpQ49X/7G9dN0d+eaB5jPXzh6f90n9cjd13E22WKFepl/qP7hvvHa+TGmqL/BJ34RQzEZQv5TNqJtBhvW7mNBQyTy63SrhJTToNfPGq2+1u/pR/XJ/zagZ9ubLSzgKugbCrk2vr51S1p/XXMXye/nwetm3a+HmtHVjP0a2bX1fzLjV/Orz8uTGP8u//fD7eXPFjk64iQRePQ3UhG7XLRZrWFisR4N5o8LtD9wkRxx1aN5nFceVF0yWI485IlATRPNGiEk3jZNvDjvZnkt9H6iqgM2/f8r+/2GFBi0amD0S3P6mHTdFGjOmdkzbjkF43dih4m8YfYMtwDgbTwa1oUSFbEvrsRFnVYTyZ/mvHpWTTj1BunaL3zW6Hf3XPUJDRwnyPAQgAIFkEEBoSEae8LI0AjUjNOz4cIfrbQP6l1Xz12b9N7cqBH1W3e6833a9od60udlwG69S5WZXp9DctAa5+UGPf+etdwtiLMWvcggNXkvTy+9iQkMl8ugUBEx/vISGYvk0820KVKWsgbBr04u9r+1Bl8kbr7wV+uYR017hr+mNckzbLRUFthdM8j23H1Zo0Lzdjk+4iQqlCg26AmHE6NarJc3+A26CRrGvaD2XOt7gvHZSc3z9lTdDCQ06LlVlZVYhmEcpTFtu1Q/aZzehYdeu1us88345ejC4NYIMY0MJDa+/3HolZ63dWoHQUNp/0PAUBCAAgaQRQGhIWsbwNwyBmhEaPv2Zg9sdj3SxITQAACAASURBVFCgdDWAuQHUGxvz6IAJddXD68Tc8Pqd23erEChWNRC2EaCXmFGKX5UUGrz8LiY0VDOPyi83pkHypZ9T3f51ZUspayDs2vT6MijFdpgvFjXW5jJqmmx8ZLPMa24VGvTf1i/faFfmDHZcV+lmoxShwXOT3da/QR+b0Dn12swWq2jQ7/l9TwQ5PqGOM9y36AFpmDPBPoJhvopVaBTLiT4i4bzxQVcUOKst3G6xULZf/vtr8sDPfm33azCf8ZpH++TWCDJvY3Bfmb7wGru/QjEbpsii+tCo/3Xt1iXsUkzceISGxKUMhyEAAQiURAChoSRsPJQQAjUvNDg3gB/bfz+5euQ0u5dDsVeYBoHOTZ3fxjTI+48/skme2LBFPvzgI9tNp/jhtSk2Y/LabEZ9dELbVHEF8bsUoaESefQTGswqF2cM5pEHJTSY68ytaqXYzQ9h1qYbyyDrS38GglTUBMmvU2gwxQe/78pShAa3zblXlUEpFQ3m/H7fE35Cg5+Q4Pe+1+dFiSfOagZTWHG+p4UBtwaY6jlnM0gvIUON9WLtZ8OtGaQ+hqL8Ut+7F4/7npx14dBUCw4IDX7fCrwPAQhAIB0EEBrSkUeicCeA0PDSGzLitDH2vfJBNoClbIKjEhrUf7zrmxDc/DDFjzgJDWH9LoVxMaEh6GbZrwIkTkJD0JgqITQEyW+lhQYVt/P2CdU41a1yoaNCQ9i+Cc6c+AkJfu8Xm083jTXH7Nm9R9b87nG7KkuLIKYN3dRSPfPpz3zS7rHw+a8cXXAzj1fPBm3HraLEfEY3dSxmw/TZeUOFs+9D2v4Fj9CQtowSDwQgAAGPjdgZsz8Sy+ry3v7du/7tzhE74ASBNBGoeaHBeXRCbdbD/prrt0GN6uiEnkdtHsyGkHE/OhHW71KEhkrk0U9oUJUGXgJAFEcn/CoRwnwxRXl0omh+q3R0QufK/FV//co/2NdemscmzHFufQC8jk6E3fz75SbKoxPmLQ1+drVIYja2dN4q4TZHsV4Larzuz2AetQhrw+t7QOX0ow8+Su2NEypuhAa/lcv7EIAABNJBgIqGdOSRKDyEtDNvfl9E/sG+EX793x5yubE+2eiKNURUkelNklszSLfrCEvZBLtt6oo141O/3o0cNkHUDQZ641qsn0GchYZS/C7G2KsZZCXy6CU0eK0jM45iTUfd1pnbGlDz+TWdDPpp9V1/Z00I1AyyIL/NjXJ0W8NH5Ydbj4Z2rMrUDFLbVzcWrFu+QdRNDqv/a72o4y3OowylVDToXMyc2CRuDRyD5kGPK9YMUq2FUWfV72266HIlpZ4nqADiPPawe9duu7Hj1ne3uV4J6oynmNBg3qAxYkxro0zViyEKoSEf34oNdj8LVRlh2f/2StcLoSFd+SQaCEAAAl4EEBpYG2kmUDMVDfpaxKnzrhK1sVMvdfZ38hWNga8d1AtB/Yf/2uWPy7DzT7P/VEpFg9f1gubf1dxOocHtV3O9aYzq6ESpm9mwjRK9/Hb7wJlcVJzVyGOxXHvl01xnTpEk7Bow7av17LwaUr3vXJteX16l2Habq1iVhZlffXRCzdH6i3u95HLSLgZ1Fei6FRtkzI//LW/OnmfiHOk/5HiZvmBSwcaymEigJtDHJw45oqe88/ZWUc1E5y2eVXC+v9gcxQQAc0NtXknZ7nvi+6f53qzhNZf5dzWv3zENfaOE37Wazpsnsi1Z+xpJJcrYNhw3SDhzbwoapphgXmuZ97dtLr/jFk4bf9r4tBzQff+Cq3wLjmSsWSQ9Pt49lf9+RmhIZVoJCgIQgEA7AggNLIo0E6gZoeHAj3eXLt26yPNbXrAbih3R+zD7n9XrtOFD5OrGMQV51psk9cdDe/WUPn2Ptd9/bssL9nPmLRWlCA1qLv0rvLah/VNHI9Q56dsa7yooxTd90ueotT9qjqiEBn0MQc+p/Dp7xOmtV/gVeXlxCOu3mwk9dzXzqPwqlmszTjX281/+nPzthZdsIUu93K5LDbsG1Dxh1maxfJVi222+IPk1hQY1h1rb98xvtqdT67b3Fz4rWzY9a/9/JQSagoJ5FECNNdejn9AQZKNebA5P22Nar7PUQoRqVOj1PeEUNrxyoo9PSK71O8f5fbDghrtl8pwftruVQs/nd5zBtOt2Y4QZq9nbQfW2eObJv8iV140qECAebl4uM+qbRMeuhBy11tV34+e+cKT8eskKuXXxTDmmz1F500FttLS0tAofKzbIcV87Vg7p1VNUb4lfL1lp21NiSFqrGRQshIY0/2cXsUEAAhDYSwChgdWQZgI1IzSoXzLn3j/D3tyYG5yrZo2WU88c5Jrjv7/4ssyZstCufNAvtXk8cXBfu+t5l6772n8uVWhQz/7ml6vklikL7f9AV5uoU84YKOOmjJQVD66RGfVz2p35V76oDYcWSdSG4JLx58mTG5+WpXc9JPOXNMrRXzyyw36Z1R7Kr0mzx8vgof2LfhaKcQjjt5sRc+5q5TFIrtUv8vfetrRgzajrD6+87vKCX2bNGMOuAfVs0LXp9+VVim23Of3y6xQa1BzOZ9Tm+ltnDS74bGlbrb+UN8q2ra2fk0k3jbevxvQTGtSv6PNn/VTuv32ZvXF36z/gN4f5K72yfc1N4wo2+yoXTVMXyuOPunxPXDBUunRr/Z4I8lL5mDP1dtm2dXv++2Bsw2Wy8qG1oo5pFBManFUK6riC18utWaMaq9bvnXN/IZt//1S777xhF5zW7qaH3zywSuZMafVX5e/7l58t3zh9gPzo8unyx/VPuvIOakON+/mCX8rjj27K+6I+S+OnjpIjjjo0CM7EjkFoSGzqcBwCEIBAKAIIDaFwMThhBGpKaJjf3FjQOT1huappd/3EnJqGQ/AQgECqCCA0pCqdBAMBCEDAkwBCA4sjzQQQGtKc3RTFhtCQomQSCgQgUJQAQgMLBAIQgEBtEEBoqI0812qUCA21mvmExY3QkLCE4S4EIFAyAYSGktHxIAQgAIFEEUBoSFS6cDYkAYSGkMAYXh0CCA3V4Y5VCECg8gQQGirPHIsQgAAEqkEAoaEa1LFZKQKpFxoqBRI7EIAABCAAgSgIIDREQZE5IAABCMSfAEJD/HOEh6UTQGgonR1PQgACEIAABCIngNAQOVImhAAEIBBLAggNsUwLTkVEAKEhIpBMAwEIQAACEIiCAEJDFBSZAwIQgED8CSA0xD9HeFg6AYSG0tnxJAQgAAEIQCByAggNkSNlQghAAAKxJIDQEMu04FREBBAaIgLJNBCAAAQgAIEoCCA0REGROSAAAQjEnwBCQ/xzhIelE0BoKJ0dT0IAAhCAAAQiJ4DQEDlSJoQABCAQSwIIDbFMC05FRAChISKQTAMBCEAAAhCIggBCQxQUmQMCEIBA/AkgNMQ/R3hYOgGEhtLZ8SQEqk5g9YYuMrDvjqr7gQMQgEB0BBAaomPJTBCAAATiTAChIc7ZwbeOEkBo6ChBnodAFQlMbuouU0ZvraIHmIYABKImgNAQNVHmgwAEIBBPAggN8cwLXkVDAKEhGo7MklICu3buku8OvEze27pdlq67Q7ofeIAdqdffK43BS2j408anZffO3fLVfsdV2qXI7P39xZdlzpSFsmHN5vycx/U9Vq6cerkcftQhkdlhIgjEjQBCQ9wygj8QgAAEykMAoaE8XJk1HgQQGuKRB7yIKYHXXnpDRpw2Rj79mYNlfnOjdOm6r+2p198rHYab0PDUH56RUWfXS5duXQrEkUr71hF7KobLh0+UXC4nh/bqKft3/5hs2fRsfsqGpnoZcnr/jpjgWQjElgBCQ2xTg2MQgAAEIiWA0BApTiaLGQGEhpglBHfiRUBv2vt/43iZsXBS3jmvv1faezeh4aHFy2VG/Rw56theBeJIUN9a9rTI1SOnycZHN9vPH93nyKCPRjZO8f3P+34j5408Sw4/srV6Qfl1++yfyT3zm20RZcnaRdLjoO6R2WQiCMSFAEJDXDKBHxCAAATKSwChobx8mb26BBAaqssf6zEnoDftF409Vy4ee27eW6+/VzqccvRosKs1ho6R3bv2yJK1d0iPg1qPi8ThpcSGH42aJuuWbxSqGuKQEXwoBwGEhnJQZU4IQAAC8SOA0BC/nOBRdAQQGqJjyUwpI1Dwy/6SRjn6i62/7Hv9vRrhl0NosKs1htdL/yGFVRzViM/N5tzrF8n9i5aJU/yJi3/4AYGOEkBo6ChBnocABCCQDAIIDcnIE16WRgChoTRuPJVQAqqx4IIb7pbnt7xgR3DqmYPs8vyHFv9Olt71kMw3BIWgjSCff/rF/JydO3eSy+ovkHMuPcOV0JuvvS0zJza1b3B43eX5IwL6QW2/+4H720cYnvzDn9vZee6jEQW3Tvg1qdz02JPy06b75YnHt9hmlL+nnDFQxk0ZKX95+kW7t4PbSx8dsecfdJm89+72dtUOpgAzr7lRjjGOXDjjVn0Xzv/BcJt/2JcWGqhoCEuO8UkhgNCQlEzhJwQgAIGOEUBo6Bg/no43AYSGeOcH7yIkcFvjXfb5fvVSG9133t4q2997395sqzP/u3fvKWieGKQR5Oe/crQsufPB/BxqPvWaMrdeBg8tbFaoj1voDX7vL3w23+BQ+WCKHGqMtv+FrxwtYomsX7HRtnNE78PyQsng8esKhIZiTSqd8auYteCiqgP6fO0YWfnQWnluywv239UND4f06mnHc8LJX7P/p49VfLrnwTJ/caN06dbaHFO9CkWIvf0TWhs71ksuJzLk9JOk235dZdXD62THhzvEKUj4pVvZv2joWNm1azc9Gvxg8X5iCSA0JDZ1OA4BCEAgFAGEhlC4GJwwAggNCUsY7pZGQDdvdG7o1S/814yaYQsOQRs+6rm0YDB13lX2s+rl1YjRtG+OV1UA82f+1D4K4GW/mB0lNFx96Rv52zC8mlRqv5zxK/s/nXu/fH3QV+2jIX6NIIv1ptBHLo46ppfMW9woXbvt2zrfqGmy8ZHNBaKC+vvv/vMRGfitE/O+e2VWVUP89fm/ye8f2SS/fWC1nSuOTZT2OeCpZBBAaEhGnvASAhCAQEcJIDR0lCDPx5kAQkOcs4NvkRDQxwneePWtopUGQRs+em3albO6osCsjvCz73UdZRA7fS/+jYw77+/S/cDWho1uQoC2/85b77armnACNv13awSpjy0Uq9gwObZWIIyRT/U8OC8+hE2qtqme69X7MLlk/Hl5YSfsXIyHQBIIIDQkIUv4CAEIQKDjBBAaOs6QGeJLAKEhvrnBs4gI6I2813WPbptnv0aQ6hiDswLBS2jwu27STZzQ9pUdt1/v9TOm0ODlc5irOIuN9at2cOOoRI5zBo2U1195Uy749/9n92Xo0nXvcYsgKVbzqv4Z85pnyTF9jgryCGMgkGgCCA2JTh/OQwACEAhMAKEhMCoGJpAAQkMCk4bL4QgUu6XAa3Pu1wjSqzrATdQoVgWgInF7xq8KQT9jHp3w8tnPvkmz2NGIoI0gVePKo41GkKoB5/gLfiySa20+qSoSzrpwaGDBAaEh3HpndPIJIDQkP4dEAAEIQCAIAYSGIJQYk1QCCA1JzRx+ByJgVga4lfu7VROoiYM0glQbauev83qjrqsdglyF6XymmH0dtH7GbAbp5nMQ+ybIYqJEsUaQ+r3du/a0u41Cza/6LNy7YKndOFO9VHWJ7uPgl0iEBj9CvJ82AggNacso8UAAAhBwJ4DQwMpIMwGEhjRnl9hab0IYeJl4VSDojXXYRpBuxybcRA0/+15CSJAjDOpYhSk0uD3jZ99cIn5HI9wEEf285mgfT3HcRmHa0D0bPvog/I0TLGcI1AoBhIZayTRxQgACtU4AoaHWV0C640doSHd+az66Yhtt8/aIsI0g3fomdOQIhLpqcum6O4o2ddTJNJtHnjhyRf56y3I3gvQ6VqFvm1BHI/xug9C3UKxfvlGmNNXL4NMLrwCt+QULAAiICEIDywACEIBAbRBAaKiNPNdqlAgNtZr5Gonbq6mi6hsw+YpG+6pE9TKPVXhVGZh/V70GzGsq9bEFNZ/XXM5NuDpOMHLYBHHehhHGztr/Od0WGkppXvn3F1+2myxefvUI+wiI340TbhUNxTj+aePTckD3/eXwIw/JrzZd0bDLPmKxSHoc1L3oSlRx/WjUNFm3fKNce9N4OXXYoBpZuYRZywQQGmo5+8QOAQjUEgGEhlrKdu3FitBQezmvuYj1BlkFfmivnvLO21ttgUGV+X/uC0fKw83LC6599GsEqTbleg4lOBzR+zB5fssLNtfThg+RqxvHFDA2KyfU9YzHfqm3vP7ym6I26erlFCDM6zD1RF52Jjd1t4UGL5/V82b8ap7eX/isbNn0rD21eQTEtKvtSS6XPwphVi6o91UVRjuObY0gzcqF4/oeK4f06il7du+Rh5tXtAo7AasZzFsr/Kolam5hE3BqCSA0pDa1BAYBCECggABCAwsizQQQGtKcXWLLE/jNL1fJLVMW2htjJTaoaxaHnH6SXD1ymmx67KmCYwt+jSDVxnnclJEFzQ31nKee6f6Lu5rzhmvm5cUF5Zgae97Iswp+8Vd/N+1PnjNBfnnPw/kmik47Wmjw8lkDcFYeqHm+ddbgdrc/mOOUmDBp9ngZPHTv8QaTo3r/qlmjCzguWXuH9DjoANvspseelHtvW1oQs2J35XWXt4vZa6lS0cCHuBYJIDTUYtaJGQIQqEUCCA21mPXaiRmhoXZyTaQJIVCsEaQzBC00JCQ03IQABAIQQGgIAIkhEIAABFJAAKEhBUkkBE8CCA0sDgjEjIBX00U3NxEaYpY83IFABAQQGiKAyBQQgAAEEkAAoSEBScLFkgkgNJSMjgchED0Br6aOXpYQGqLPATNCoNoEEBqqnQHsQwACEKgMAYSGynDGSnUIIDRUhztWIeBKoFhTR7cHEBpYSBBIHwGEhvTllIggAAEIuBFAaGBdpJkAQkOas0tsqSeA0JD6FBNgDRJAaKjBpBMyBCBQkwQQGmoy7TUTNEJDzaSaQNNIAKEhjVklplongNBQ6yuA+CEAgVohgNBQK5muzTgRGmoz70SdEgIIDSlJJGFAwCCA0MBygAAEIFAbBBAaaiPPtRolQkOtZp64U0EAoSEVaSQICBQQQGhgQUAAAhCoDQIIDbWR51qNEqGhVjNP3KkggNCQijQSBAQQGlgDEIAABGqQAEJDDSa9hkJGaKihZBNq+gggNKQvp0QEASoaWAMQgAAEaoMAQkNt5LlWo0RoqNXME3cqCCA0pCKNBAEBKhpYAxCAAARqkABCQw0mvYZCRmiooWQTavoIIDSkL6dEBAEqGlgDEIAABGqDAEJDbeS5VqNEaKjVzBN3KgikRWjY8Kd9ZMt/7yO9DtkjA/vuSEVuCAICpRJAaCiVHM9BAAIQSBYBhIZk5QtvwxFAaAjHi9EQiBWBNAgN776Xkdvu30927MxI7yN2yTmnfRgrxjgDgUoTQGioNHHsQQACEKgOAYSG6nDHamUIIDRUhjNWIFAWAmkSGnbvtuSMb3wonz9yd1lYMSkEkkIAoSEpmcJPCEAAAh0jgNDQMX48HW8CBUJDvF3FOwhAwElg8Ph12RWzT6wTkRx0IAABCEAAAhCAAASSQwChITm5wtPwBBAawjPjCQjEhgBCQ2xSgSMQgAAEIAABCEAgFAGEhlC4GJwwAggNCUsY7kLAJFAOoWHAv6/uXbdPp1sssU7RtrItuefEkunvfbh16aaFQ9s1URg4du1NdRlrfE5yy1bO7nems8Ji8Oi1J0onWZPNyoc7dmSOeOy2E97Uc/s9S8YhAAEIQAACEIBAGgkgNKQxq8SkCSA0sBYgkGACUQoNAwas7pT5UufZGZErvJAoIWHr+1u/Z4oNAy5c3aWuR91zlpU5VCQ3ZcXsfg3O573EBGWzU5+6pZLJnO71bILTg+sQgAAEIAABCEDAkwBCA4sjzQQQGtKcXWJLPYGohAa14a87LvNLy6obms1md0nG+vF772+dqwQF9Z7Vp9MsVbGggOZy2XNW3tz/fg23/78/enjnTtYfcyL75XJ7+q+eM2iDCb6YmGCKFNnsnnNX3TLgvtQnjQAhAAEIQAACEICAiCA0sAzSTAChIc3ZJbbUE4hKaBg8du1FkrHusEUGS/qturn/xgKxwKhacB6PaD0WYa3JZnPtjkWoOYqJCXuPVOR253JW/9Vz+hWIFKlPIAFCAAIQgAAEIFCzBBAaajb1NRE4QkNNpJkg00ogCqEhyNEHsyqhndDQJlLkcrnNb739P/2fuuf8D0zerRUP8secWPs5xYQ2gWNRLpd74q23P+z/1D2nFDyb1rwRFwQgAAEIQAACEEBoYA2kmQBCQ5qzS2ypJxCF0NBWkbDWq5rBrkoweik4hQa/Zo40gkz9MiRACEAAAhCAAARKIIDQUAI0HkkMAYSGxKQKRyHQnkAUQkNeKMjlNm/9YGs/t1slvKoegjRzpBEkKxcCEIAABCAAAQi0J4DQwKpIMwGEhjRnl9hST6CjQoPZBLKtUuEMN2heDR99G0EWuZGCRpCpX54ECAEIQAACEIBAEQIIDSyPNBNAaEhzdokt9QSiFBqKXS9pVj2YfRj8GkHq51QinLdK0Agy9cuTACEAAQhAAAIQQGhgDdQoAYSGGk08YaeDQJRCg1dFgxYTRMRyXm2597aK3Ac7dmSOeOy2E97UZAeOWXNKXV3mv9Rzqv8DjSDTseaIAgIQgAAEIACBaAhQ0RANR2aJJwGEhnjmBa8gEIhAR4UGZUSLBeqfs9nc+atu6XdPgViQyd0nVl0PZxNI+9m2qy1bxYTWZ+3jGH3qplqZzNV6nmzWRYgYu/amuow13m3eQMEzCAIQgAAEIAABCCSYAEJDgpOH674EEBp8ETEAAvElEIXQYPZpaBUbsrssy/qjZVlf15HnpOUnW9/fdoWzUaTu0WBlMgc6KanrLnOSuz1jZebnJPefK2f3O1NEcmpckCaS8aWOZxCAAAQgAAEIQKDjBBAaOs6QGeJLAKEhvrnBMwj4EohCaNAb/8xxdZdkxLpELOvLWnDIWNYvWsSatfrmE//s5YwSG+o6Wz+pszID7Odacs+JJdNVdUNbtcQikdzUFbP7Neg5aATpm1oGQAACEIAABCCQcgIIDSlPcI2Hh9BQ4wuA8JNNICqhIdkU8B4CEIAABCAAAQgkjwBCQ/JyhsfBCSA0BGfFSAjEjgBCQ+xSgkMQgAAEIAABCEAgEAGEhkCYGJRQAggNCU0cbkNAEUBoYB1AAAIQgAAEIACBZBJAaEhm3vA6GAGEhmCcGAWBWBJAaIhlWnAKAhCAAAQgAAEI+BJAaPBFxIAEE0BoSHDycB0CCA2sAQhAAAIQgAAEIJBMAggNycwbXgcjgNAQjBOjIBBLAggNsUwLTkEAAhCAAAQgAAFfAggNvogYkGACCA0JTh6uQwChgTUAAQhAAAIQgAAEkkkAoSGZecPrYAQQGoJxYhQEYkkAoSGWacEpCEAAAhCAAAQg4EsAocEXEQMSTAChIcHJw3UIIDSwBiAAAQhAAAIQgEAyCSA0JDNveB2MAEJDME6MgkAsCSA0xDItOAUBCEAAAhCAAAR8CSA0+CJiQIIJIDQkOHm4DgGEBtYABCAAAQhAAAIQSCYBhIZk5g2vgxFAaAjGiVEQiCUBhIZYpgWnIAABCEAAAhCAgC8BhAZfRAxIMAGEhgQnD9chgNDAGoAABCAAAQhAAALJJIDQkMy84XUwAggNwTgxCgKxJIDQEMu04BQEIAABCEAAAhDwJYDQ4IuIAQkmgNCQ4OThOgQQGlgDEIAABCAAAQhAIJkEEBqSmTe8DkYAoSEYJ0ZBIJYEEBpimRacggAEIAABCEAAAr4EEBp8ETEgwQQQGhKcPFyHAEIDawACEIAABCAAAQgkkwBCQzLzhtfBCCA0BOPEKAjEkgBCQyzTglMQgAAEIAABCEDAlwBCgy8iBiSYAEJDgpOH6xBAaGANQAACEIAABCAAgWQSQGhIZt7wOhgBhIZgnBgFgVgSQGiIZVpwCgIQgAAEIAABCPgSQGjwRcSABBNAaEhw8nAdAggNrAEIQAACEIAABCCQTAIIDcnMG14HI4DQEIwToyAQSwIIDbFMC05BAAIQgAAEIAABXwIIDb6IGJBgAggNCU4erkMAoYE1AAEIQAACEIAABJJJAKEhmXnD62AEEBqCcWIUBGJJAKEhlmnBKQhAAAIQgAAEIOBLAKHBFxEDEkwAoSHBycP12iEwePy6m0VkbIiIb1kx+8RxIcYzFAIQgAAEIAABCECgggQQGioIG1MVJ4DQUHHkGIRAeAIDJqz+ZKfdnf8qGenq+3SL7NhpvX/E2ltOfc13LAMgAAEIQAACEIAABKpCAKGhKtgxWiECCA0VAo0ZCHSUQIiqBqoZOgqb5yEAAQhAAAIQgECZCSA0lBkw01eVAEJDVfFjHALBCQSqaqCaIThQRkIAAhCAAAQgAIEqEkBoqCJ8TJedAEJD2RFjAALREQhQ1UA1Q3S4mQkCEIAABCAAAQiUjQBCQ9nQMnEMCCA0xCAJuACBoASKVjVQzRAUI+MgAAEIQAACEIBA1QkgNFQ9BThQRgIIDWWEy9QQKAeBIlUNVDOUAzhzQgACEIAABCAAgTIQQGgoA1SmjA0BhIbYpAJHIBCMgGtVA9UMweAxCgIQgAAEIAABCMSEAEJDTBKBG2UhgNBQFqxMCoHyEnCpaqCaobzImR0CEIAABCAAAQhESgChIVKcTBYzAggNMUsI7kAgCIGCqgaqGYIgYwwEIAABCEAAAhCIFQGEhlilA2ciJoDQEDFQpoNApQgYVQ1UM1QKOnYgAAEIQAACEIBARAQQGiICyTSxJIDQEMu04BQE/AnYVQ0t+zyzM7v9mLW3nPqa/xOMgAAEIAABCEAAAhCICwGEhrhk6X+QvgAAIABJREFUAj/KQQChoRxUmRMCFSIwZOz6PstvOeFPFTKHGQhAAAIQgAAEIACBiAggNEQEkmliSQChIZZpwSkIQAACEIAABCAAAQhAIM0EEBrSnF1iQ2hgDUAAAhCAAAQgAAEIQAACEKgwAYSGCgPHXEUJFAgN6//2UK6i1jEGAQhAAAIQgEABga8f+q91lmVlwQIBCEAAAukmgNCQ7vzWenQIDbW+AogfAhCAAARiRQChIVbpwBkIQAACZSOA0FA2tEwcAwIIDTFIAi5AAAIQgAAENAGEBtYCBCAAgdoggNBQG3mu1SgRGmo188QNAQhAAAKxJIDQEMu04BQEIACByAkgNESOlAljRAChIUbJwBUIQAACEIAAQgNrAAIQgEBtEEBoqI0812qUCA21mnnihgAEIACBWBJAaIhlWnAKAhCAQOQEEBoiR8qEMSKA0BCjZOAKBCAAAQhAAKGBNQABCECgNgggNNRGnms1SoSGWs08cUMAAhCAQCwJIDTEMi04BQEIQCByAggNkSNlwhgRQGiIUTJwBQIQgAAEIIDQwBqAAAQgUBsEEBpqI8+1GiVCQ61mnrghAAEIQCCWBBAaYpkWnIIABCAQOQGEhsiRMmGMCCA0xCgZuAIBCEAAAhBAaGANQAACEKgNAggNtZHnWo0SoaFWM0/cEIAABCAQSwIIDbFMC06VmcDJYx/9gUjdd6VOVh34v69ObW4e3lJmk0wPgaoTQGioegpwoIwEEBrKCJepIQABCEAAAmEJIDSEJcb4pBMYMHb1YRnJbMxk6v4xm83+Ktu9ZdgjDQP3JD0u/IeAHwGEBj9CvJ9kAggNSc4evleUwEOLl8uM+jm2zYvGnisXjz23ovYxBgEI1AYBhIbayDNR7iWghQYR6wBLMhet7L7iPmloyMIIAmkngNCQ9gzXdnwIDbWd/9hG/9pLb8iI08bI9vfe9/SxS7cusnTdHdL9wAPKHkfLnha5euQ0Wb9io23rqGN7yfzmRunSdd+y28YABCBQWwQQGmor30QLAQjULgGEhtrNfS1EjtBQC1lOYIxP/eEZGXV2fVHPKyk0KEeoaEjgQnK4rASj+bN+Kvffvkw6d+4k1//H1XLi4L7JD4wIUkUAoSFV6SQYCEAAAp4EEBpYHGkmgNCQ5uwmODZTaKB6IMGJjJnrSmj40ajpsm75BtuzhqYJMuT0k2LmJe7UOgGEhlpfAdWPf+CYVUdZdZ1mZ3LWN8WyLOVRNpt93rIyM17f+erSP88f3q7ccOC4dY0ZyV2Zy+UeOujr/c5sHm4VNHMc8u9rTsh1zjySzeV27pbcZ9fe0v81Han5LP0Zqp9/PKgcAYSGyrHGUuUJIDRUnjkWAxBAaAgAiSGhCSA0hEbGA1UggNBQBeiYtAkMGLC6k3yp8w11udxoy7IyblhUs8ad2949b/1Pvr1dvz/gwtVdMj0yf85YdYdbItd3f+nVKc5bI7zEBGWzro/VbFmdThfJTe/x8msN3DjBgqwVAggNtZLp2owToaE28x77qMMKDfpYgz5O8fzTL8qCG+6W57e8YMd66pmDZMK0H+R7Ksy9fpHcv2iZ/Z5bY0dlv/6SqXaPiP7fOF5mLJzkeXRC+6pK8ecvaZT/ffFluWXKQvvZa2ePt23r199ffFnmTFkoG9Zszv/t0F495fwfDJcB3zyhoOdD2JjUhKU8ox1587W35d4FS+W3D6zO98bQvpkxmHbsmJsb5aMPP5KfNt0vTzy+Jc/7vJFnyeFHHiKbHnuy3XtmLszFGNqHiXOkS9cusmTtIvnLn//aLuc/vP4H0rVbax+NudMW2Ucm3F4qjnnNs+SYPkfF/rOBg+kngNCQ/hzHMUJ7w/8lq9nK1X07m8vttjKZhpYdu+c+Mn/g++o967jO01XFghIgctmW81Z2X51v2Dhg7O8Py8iujaqZo2RyA1fN7v97ESuXFyKKiAl7RYrM4TnL+v7Kj9EIMo7rA5/KQwChoTxcmTUeBBAa4pEHvHAQ6IjQcPK/nigPN69ox9Q8gmH2W3A7muEmRHj1aDCFhm98Z0CBbS1SmJtzr2Q7/TBFgyAxOYWGoM+o50xhxc0/Mw6n0ND7C5+VLZuebfeYEn1OGz5Eltz5oGsu5i1uzIsAeR8unSrbt7o3AFU+TF8wSVqLeNtElTahoVis8xbPkq7duiA08C2TGAIIDYlJVaocHTJ2/YXZTG5RLpttcRULjKqFbDb74EGv9Duzubn1eMSQsWtOyFnuxyLU+8XEhL1HKrJZN7upgkwwEHAQQGhgSaSZAEJDmrOb4NhKFRp0yGqDO27KSNm2dbuMHDZB3nj1LfutKXPrZfDQ/mLeaqErEY7+4pH2mF07d8l3B15mP2O+5yc0uOHW1RJmPGoDvmjZbPvXfvULvumfWV1h2lNz+8VkCgBBOahxThZT511lV3E4b9rQ7NzsqPGT50xo5X3WBHnjlVbe6mW+N+qsCfJ623tTmupl8On97THKh4uGjpFtW9+3mU+59So56ZRWH340apqsW95620dDU70MaXvG5jNxjkjbb2Y2n4aRsu297TLqrHp5/ZU3257Z24eBoxMJ/lKoIdcRGmoo2TEJ1Xn04YT9T2hoaLAKrpd0VDw4hIY2kaJFnvogu23Ahrnf2maGVqziYdDYNRdamcyinMezMUGEGxAoCwGEhrJgZdKYEEBoiEkicKOQgN+tE05xwNyUe/36rje96hhEsU20l8gRVGjQG2vl4+7de+yNs3k1prlhVz4FsRckJqcAUMozzmMktggxdIxdZeBVnWFXYixulC76iIJxLEW9Z1YueB1ZKXajR6sIMdYWMcyqBlNocKt2mDlxjuRyrULH9AXX2P3MEBr4pkkCAYSGJGQpXT7urUjwriooJjTQCDJd64FoKkcAoaFyrLFUeQIIDZVnjsUABDoiNDg3y+ZcXptl8+9hN8N+1RdmhYTblZxhKyic4oRXTEE4mIKLU7xRdmzfBl1mVygo35esvUN6HHRA0as+i4kGbu/ZPoyaJuuXb7RFmXnNjXJMn9bqEu3DOYNG2hUKrT4skh4HdW/1oa2iwS3Wy4dPlFwuh9AQ4PPGkHgRQGiIVz5qwZu8UJC1nnSrSFAMvKoeTAHCsiwaQdbCgiHGyAggNESGkoliSAChIYZJwSXvX/m92BTb3HoJDeaRAS0AfGz//fLVB8WqJsyNrdf82lc3O90PPKBgIx3mqEaUQoMpcvitu3IJDcoHLSQE8wGhwY8T7yebAEJDsvOXNO9NoSBnWb868KVXh7nd+uB1/MG3EaTR20FyuWnmrRI0gkzaasHfqAkgNERNlPniRAChIU7ZwJc8Ab8qASeqUoQGt+MT6taBEaeNsW9d8GrOqGzXotBgHpEIW7Wg8+X2XBihofUoRmtzRyoa+MJIKwGEhrRmNp5xOSsS3PozKM+9qh78GkHq5+zbKiw5z7xVgkaQ8VwTeFU5AggNlWONpcoTQGioPHMsBiBQCaFBueHs7XDC4L4yo36O7aGzHD9IjwZnXwQ1T5iKBvNoRSniSdhn/I5OeKUqSqHB7+hEUR84OhHg08SQpBFAaEhaxpLtb5CKBi0miCWdnFdb7r2tIrdjt+Q+u/aW/q9pIoOuePQbmU51D6vnstnsLuetEjSCTPbawfuOE0Bo6DhDZogvAYSG+Oampj2rlNDgvHHhiN6HyfNbXii4bUInolShoVjjSTV3kGaQQfotOIWToM+YPSmcjSorITQoGwU+GLdRFPsQUNFQ018RqQ4eoSHV6Y1lcFossETqstnsiFXdV90tDQ32rRNKLLDqrHutTObj2Wz2V+a1lup9U4TQzw545KRM5rhOky2RH6lKBjUum8194BQizCaS2e4twx5pGLgnloBwCgJlIoDQUCawTBsLAggNsUgDTjgJVEpocIoA2g/nsYlim3i/Hg3OZ4tdb+l1hWRQ0SBsRYNT6FB9KfT1luo9xedPG5+WnzbdL8cd/3m5eOy5NqIoKxq0D5cPr7dviTCvt/T1IWRFgy1qTFsk99++zI7DyZVPIgTiQAChIQ5ZqC0fzKoGdUWPXX0gsiljWcfbV/aISC67584d294bvf4n395u0tE9GjKZun90Usu2yBNWJrdILKspl80+bIoJts0+VrNldTpdJDfd7N1QW/SJtpYJIDTUcvbTHztCQ/pznMgI/W6dUEF19JiBBmNumvXf3DagpVY06M2yecWlW1KCHtVwigMduXWiGAOnj0FFkChECK9F29BUL0NO779X7ChBaFBrS99Ioe203nYxS1SPDl4QqDYBhIZqZ6A27auNf6fjOl2UzeUuyWSsr4i0Cg65jDTX5TrNWnHzvzwtYuXc6CixwbJ2LaqTzKA2oeJ5y8rMWHnAinsGbR1yvhIbMiLTu7/06hTdaJJGkLW5zoi6kABCAysizQQQGtKc3QTHZh5p8AojKqHBacvtmkflQ0eEBi02/PGxJ2XBDXfbxzP067i+x8rwi79jX8NovkqpTijlGW3z7y++LHOmLJRnnvyL3QxTvRSLk4f2l3MuPUP++XOH592LQkxwE3NC+1CC0KCC2LBmszSMvkG2bW39Yc5sMpngjw2up4QAQkNKEkkYEIAABHwIIDSwRNJMAKEhzdklNghAAAIQSBwBhIbEpQyHIQABCJREAKGhJGw8lBACCA0JSRRuQgACEIBAbRBAaKiNPBMlBCAAAYQG1kCaCSA0pDm7xAYBCEAAAokjgNCQuJThMAQgkEACA8c/evo+uY/W/fbmU9+plvsIDdUij91KEEBoqARlbEAAAhCAAAQCEkBoCAiKYRCAAAQ6QGDwuPW/Fcl9VcSal9vV6ZaV8/r+XwemK+lRhIaSsPFQQgggNCQkUbgJAQhAAAK1QQChoTbyTJQQgEB1CSihISe5wZYlGRHZKpZ1a26fTresnFE5wQGhobprAOvlJYDQUF6+zA4BCEAAAhAIRQChIRQuBkMAAhAoiYBDaNBzVFRwQGgoKXU8lBACCA0JSRRuQgACEIBAbRBAaKiNPBMlBCBQXQIeQkNFBQeEhuquAayXlwBCQ3n5MjsEIAABCEAgFAGEhlC4GAwBCECgJAI+QkNFBAeEhpJSx0MJIYDQkJBE4SYEIAABCNQGganzuk9t2ZO7VizLqo2IiRICEIBA7AlszUru3/rvf+LShgYrG5W3CA1RkWSeOBJAaIhjVvAJAhCAAARqlgAVDTWbegKHAAQqSCBgRYPkRNZYmdx1J+534qooRQYVKkJDBROOqYoTQGioOHIMQgACEIAABLwJIDSwOiAAAQiUn4Cf0LBXYFi5qqGhIbIqBjMyhIby5xkL1SOA0FA99liGAAQgAAEItCOA0MCigAAEIFB+Al5CQyUEBh0dQkP584yF6hFAaKgeeyxDAAIQgAAEEBpYAxCAAASqQMApNFRSYEBoqELCMVlxAggNDuQte1pk/syfyv2LlslFY8+Vi8eeW/GkBDGo/Nyy+VnZvXO3fLXfcUEeYQwEICAi6rPzo1HTZd3yDdLQNEGGnH5S1bjwOXZH78XltZfekIuGjpVP9fyEzFs8S7p261K13JXTMBUN5aTL3BCAAARaCWihQSxZ19qDoXxHJLyYU9HAakwzgZoQGtR/tF49cppsfHSzzF/SKEd/8UjPnOqx61dsjLXQ8NQfnpFRZ9dL586dfGNK8wImNgiEJRAnoUF9ji8fPlE6daqTec2z5Jg+R4UNJ5XjvbggNKQy3QQFAQhAoCoEBo9bOylTl33s6/utfqRcPRj8AkNo8CPE+0kmgNDgyF4YUaKaiX/mT8/L+Asmyyc+9XFp+vk06X7gAdV0B9shCcy9fpFdNTNlbr0MHto/5NPlHx53/zpCIE5Cg/ocX3lhg/zjJw+SOfdeLz0O6p4P7dZpd8j9ix6QyXOqW3VRKutW/5fJ5Dk/lCFDTxIJcVGjFxeEhlKzwXMQgAAEIBBHAggNccwKPkVFAKHBQVJXCvT/xvEyY+GkqDgzDwQKCMR9Ix93/zqynOIkNBSLo5aFBi8uCA0dWfk8CwEIQAACcSOA0BC3jOBPlAQQGgyaupph02NPydJ1d1AlEOVKYy6EhpisAYSGyiSiIxUNCA3/WmdZVlmuUqtM9rECAQhAAAJBCCA0BKHEmKQSQGgwMqeqGUaf+6OiPQ/efO1tmTmxSTas2Zx/8tQzB8l5I8+Sw488JP839cvbiNPGyHF9j5Xr518tD/7id3Jb412y/b337b4Kl9VfIOdcekZ+/EOLl8uM+jniVUmh5/v0Zw6W+c2N8u7bW+359f/v0nVfey6n3abrF8mSOx907eWgYrl3wVL57QOrbb/U69BePeX8HwwXFZP5ChuPmy9+DEx7pXK+ffbPZNm9/5XnfNWs0flYfvPLVXLLlIWu7zk/wKXa94tR59ntCyNo81G1UTbtBMmbc52oZ8x+JPoIRxj/wq6fi4aOkU/1PFjmLW6Urt1a12vej1HTZP3yjTKlqV4Gn956lET/et3na8fIdfOulrnT9q7loP0M1Od0wY13y/NPvWDPqdb1uCkj5brxN7VrBlns1/JSxAnFZ9ZVc+XxRzflY1XfB+OnjpIjjjq0IEazuaHKgfqOyeVy7ZbJiDHn2A1qLav1HIKbDRXj9y4blrcR5F9OrvOcMUi+N7L9PH5xPdysvsuC+e/lm1cuqGgIkk3GQAACEIBAUgggNCQlU/hZCgGEhhDUlBBRf8lUe6OqOtV326+r/O9fX5EnHt/SbiOvN+aq8eSuXbvzY7p065Lf1JsbS31kQ73vVk2hN4D6Gafw4BQavvCVo+0z0aqppRIP/v7iywX9AMxYFILPf/lz8rcXXsr75hQ8wsajN4pKDAnKQKeio5xVvO+8vTUfy7Wzx8uqX6+zWSiRxysHUdkvZkOdPVe5fG7LC/L8lhdsIeqQXj1t0yec/DX7f8VeOg9qDfbqfZgc+6Xe8vrLb+aFL6dY4bVO8hv8kdNsLlpoCOpfoPWzYFL+XH7rBrE0oUGtTedabmiqlyFtgoQXr9YN+xxR+3WVkyN6H2YzN/Nj3joRpdCg59q2dXv+u0Ll6YVn/0dm3D4p3/TRzaadg+bl8txTxdeIysHES68T04b5fRRUjAkzT0FcQ0+Sbh/raq8/My7l/8PNK+TZp/67pDVuikzO2yUQGkL8C4uhEIAABCAQewIIDbFPEQ52gABCQ0B4u3buku8OvEze27pdFi2bXVC9oH41HX/+j+WoY3vZ1QZq029uCNXGxvxlXY83RQW3X5e1a24NKv2EBl054XbLho7ljVffanezxqbHnpRrRs2wN+lmo8Kw8ZhCg/bFj4F6pqOcp867yq4KUS/dZ0BzVIKDrtTQwo2ZsyjsB4nR9C1sM0i1Kbzx2vn2L/9mBY2XUBVWaNCsivVosHM06DJ54xWf9dOuOqE0oUFtpNVnKOjG2dyoqmcn3TROvjnsZDs09Wv8deNny+bfP2X//3IJDerYwH2LHpAGn0aOxTbOxXo0qBycM2ikbH13m9z+wE0F1Qvq++XKCybLkccc4XsFZNh5whyHCDPW+TVMRQNHJwL+q5lhEIAABBJNAKEh0enDeR8CCA0Bl4izosB8rJgQsOPDHe2OYnjdbOF1fMJtsxhEaPDaxPod03DbhGt7YeIp5ZkoOZviiJOFFjTeeevdgvxEab/YDSZRN1v0iqccQkOY9aOPSXSkokGJBUEqGMzPpK5m6DfkeJm+4Jr8UQMtJqlN+uuvvFlWoWHJXQ/aG/1iV1aWKjSoioeZ9U1y4ejvFhylUPHpYx4bHtnkK86EnUeJB0vvekhuXTzT9ypOhIaA/3JxGfb1QxEaSqfHkxCAAASSQwChITm5wtPwBBAaAjLTG0Oz1N18dNXD68TchBfb4Knn3Daa+pndu/cUHJ9w2/z6CQ1uZ/L1JuRqR7m826+J6siD6UdH4vHyxY1BlJzN6gjncRQvESBK+155Lvb3gMux3TCveKIWGopV3mintKiwa9ceWbJ2kX1lY0eEBmf5fBBGqp/D/bcvKxAS9HNe/RaiPDqh+yx06lQnU26dKCed8i+ubpcqNOhqhz5f23v0xu37yK8KRIsBqg+GPsJTMM+v18mOD3bkBQvdf8EvLjUHQkOQleo+BqGhdHY8CQEIQCBJBBAakpQtfA1LAKEhADFzc1VsuCrv1kcVStmYu23iwm4g/ewW+5Vdx+a2Qfebt5hwElRoiJpzWKEhavvlFBqUr48/skme2LBFPvzgIzt1TrFL/a1cQsPGRzfbx4SO7nNku4+EWY5fDaHBr3FjJYQGZWPutDuk+c5fibT1iJg48woZ+K0T7aNVhaLMWHETU7yOTpj++30fFRMaSplHx6UazKpmleo7zy2uYkKDWh+33/Qz+eD9Dwvc/8zh/yTfveQ7dvUJRyeoaAjwr2aGQAACEEg8AYSGxKeQAIoQQGgIsDyC/IrrnKaUjbmaw1mWHrZywc9uUoSGoL0LisXbEaEhCvvlEBpU/vRNIm5L1xS7EBo2VK2iQedGNWFtmnp7/uYJ1cBzzr3X21UeOj8XDS1daDB7TAT4KisY4ifIFJvPL65iQoMWEdSRGPOl+qWooyZdu3VBaODoRNjlzHgIQAACiSSA0JDItOF0QAIIDQFAVVJocB6fWLdio33tZdDbBIIKDeZNA14iSaWPTkTNOY1Cg64cURtWsyFk2MoXlfNivL16SATJEUcn2n+pqCaUN/34P+wrNVWzUt03opSjEx0RCEzPopjHK65iQkOAr1yEBoSGIMuEMRCAAAQSTwChIfEpJIAiBBAaAi4PvwZ4Xpv1oMcG9PPmRk5fy2iXqS9ptK+J1K+wlQ6mf3oT6bzCUo9xi9VPwIji6ISyHyXnsEJD1PbVfF4b9lKaQRarRvETGpx9P5Rv5u0jzgqOYv6FWj9tV1y6iQ96vemjFqo5oxJPBrddW1lsE+73sS3WDFJtjkedVe/ZDFJdR6uPfLj5WGoVgVs8pQgN9jptawbZb0jfds0u/diY70cxj1cM9GgIk4nCsfRoKJ0dT0IAAhBIEgGEhiRlC1/DEkBoCEhMb7TVVY3mNYn6cbV5Wbv8cRl2/mn2n0rZmDs3+of26invvL1V3MSKjggNxWJRV+NNvqKxoLFlqfGUwiBKzqUIDVHaLyY0hBVU1FzFqgn0fM6jE+YzZlWMWq8jh00QdcWpejmFhmL+2YyGjpHtW9t/Fsz1M6+5UY5p6+Fg+zFqmqxfvrGgOqd10z/h/7N3L2BSVHfex//VAwrEC5pssvElXt94N6Jmo4mIgOBlA+yKSCJhFY2JiAkg6qAJyoDcjcAMwiqOSdQYXS6RjZobKChohASMYIzuS8xFjUbdCOKVS/f7nJo5TXVNVXdVd3V3VZ3vPE+eJzJV5/L5Vw/Ub06dktdfbR9HREGDc3m+8/WW7mX7ztDA+Rv+y8YOt9/mIFbbKzF1MKGsSgUN6rq78apZcvG3vpKfvzrvFz95TKZeM1ec4UCxoKFYCOA3P/fPoyH/MVAsy/+HXId2hpxlz7ljO1+WnTt2ts9rWMEbJ37x4GMydXzhvNT5jyxZaa/GOqP/qTJ9UeGbP0r92GWPBvZoKHWN8H0EEEAgDQIEDWmoInPwEzAqaFCPC6ib9/2679vBY8xN3yhYMeAFpm++1PdUOz1PPd4+7IXNW+TFzVtEPWOsNshTm72Vc5Ot+3Te7HrdBBa78S/VrzvM0P99winHyJ+3vCwqSFFfQR/V0OdHtaJBtReVczlBQ5T9q7b8VgZs+s3zcuWFjTafCge6dOsiF146uO3mtsiX02bA4DOl2z5d89efbsu9+sV5jurr8KMPta9X1efAYQNEbeznDhrs8Q1rzG9k6B6fs03Vb6nrx+3qO46Iggbbvv3NE/rzquag5q0eO1F2t99ytzQ1X2f/f+fnYuaEZsm1b+DoZVUqaHAGFqqv408+Wv760qvyzNOb7Vo7N2gsFjSoGoweNiG/6aJdg5GD5bJxF9kbJuogQm3K6PfzSO95UPSaal8dUaqdvfbqLN+5crr9+Eepean+vMY/dOSgDq/j9BobQQNBQ9EfhHwTAQQQSIkAQUNKCsk0PAWMCxr8roOgm/+pTdCaJy8S9Ztb/aVusnr1P1XUP6L1jvKlbviLLU1XNyoLZ/5AHmhdbt8Mul/NqPqtZEWDHveGp56V+25fVjAX9frOa24eLYcdeXABVTnzKecc3WkUzuUGDWoMUfRv3+xObbXr6HV96d/+q3BH3YBOnDNe+g/qXfJHlTrvjlvusW+a1Ze66bt8/Ah5dv1zsuzuhzs8ZqOOcfal/lsFDFdPHiUrH3rC/q1zOeMLc/3oSdnjGDPbXg3hOY4IgwbVvlpFMG/KIrs/ZXzO+X3l6qZRsvLhJ0QFCpNcQYO2ahpzi+jNCpXVuKYr5NGH18jMCS0yqfnagnDCq2DqM9w690fy4I9+ng/vzh3ST0ZcMVQOO2rPZ6vU4yHKS49Fjf+7t15d0Ld7U0Y1Fv3z6IJLBknXbnvecFHswirezkB7g0b11Tav+2T5fT+Td9preO75/eRroy6Qw486pEMXnuMfdGbBqgmvcRE0EDSU/EHIAQgggEAKBAgaUlBEpuArYETQQP0RQAABBBBIigB7NCSlUowTAQQQqEyAoKEyP86OtwBBQ7zrw+gQQAABBAwTIGgwrOBMFwEEjBUgaDC29EZMnKDBiDIzSQQQQACBpAgQNCSlUowTAQQQqEyAoKEyP86OtwBBQ7zrw+gQQAABBAwTIGgwrOBMFwEEjBUgaDC29EZMnKDBiDIzSQQQQACBpAgQNCSlUowTAQQQqEyAoKEyP86OtwBBQ7zrw+gQQAABBAwTIGgwrOBMFwEEjBUgaDC29EZMnKDBiDIzSQQQQACBpAgQNCSlUowTAQQQqEyAoKEyP86OtwBBQ7zrw+gQQAABBAwTIGgwrOBMFwEEjBUgaDBgWxZbAAAgAElEQVS29EZMnKDBiDIzSQQQQACBpAgQNCSlUowTAQQQqEyAoKEyP86OtwBBQ7zrw+gQQAABBAwTIGgwrOBMFwEEjBUgaDC29EZMnKDBiDIzSQQQQACBpAgQNCSlUowTAQQQqEyAoKEyP86OtwBBQ7zrw+gQQAABBAwTIGgwrOBMFwEEjBUgaDC29EZMnKDBiDIzSQSCC+zetVtuGDVNnly5XibPb5T+g3oHP5kjEUCgYgGChooJaQABBBBIhABBQyLKxCDLFCBoKBOuGqe99vLf5dKBY+Wgz3xKFi6ZLV267l2NbgraVDeVmzf+QXZ+tFP+5YyTqt4fHVQuUO2abfrN83LlsEbpPeA0mbFoYuUDLtGCuu4vGzRWPt3jU7Jg8Wzp2q30da8MvnPlNPntk5tk6ZpWOeDj3as+zjAdtM1pnHy6xydlweJZ0rVbF9/Tq13PMOMu59hHlqyQGY0tMqn5Whkw6EwRK1grf/njK9Iy5U55+vEN+RNOOvV4GT/lSjn8qEOCNZLSowgaUlpYpoUAAgi4BAgauCTSLEDQEKPq1iNosG8qL2yUzp07ycKls+XYE4+MkQhD8RKoZs12fLRDvtr3Cul+4H6ycPFs6RLgpr/SKpUTNCiD0cMmyBkDTpXpd0wUK+DNbaVjDXp+mKBBz6VTpwZZsGSWHNfzqKDdxOI4dc1c1G+U7H/AviVDFT1gPedcLieHHNFD9uu+r2ze8If8fJparpP+g86MXV1rBU7QUCtp+kEAAQTqK0DQUF9/eq+uAEFDdX1DtV6PoOH5370o4y+ZJJ/89Cek5cfTpPuB+4cas0kHz5/aKg+0Lq/74wTVrNnDi1fI9767wF5Rc2zP2oRO5QQNqhbL7n44tjfmYYIGVc9rRjbJP/3zx6X5vqmxW50R5DN+27S77M9G0FUNKmj46QO/lOHfHJJfvaBWdrTOvU/uXbhE9u66tyx9olUO+ES8VqoEsYjiGIKGKBRpAwEEEIi/AEFD/GvECMsXIGgo3y7yM+sRNEQ+iRQ3GJegIW3EYYOGMDfx9bJKwhijtClcYfJdscpcYtL2SMx0WbtynTQ1m7uqgaAhyquTthBAAIH4ChA0xLc2jKxyAYKGyg0ja4GgITLKqjRE0FAVVgkbNKhVFzMmNMtlY4fL18cNr86gKmzVtKBBPz6x9e13Kt4zQ6+OGDnmq3Z9yw0tKixhXU8naKgrP50jgAACNRMgaKgZNR3VQYCgwYH+xmtvycwJLbLuiY35Pz13SD8ZMWqoHHbkwfaf6TDgw/c/7LCngX6+fdvW7bJs7V0FjyFseOpZue/2Zfm21Z4I55zfV66ePCq/6aNf0FAsgCj2hgCv+ajN1q65eXSH+Tg3oLRv5BqbpffZ3psB+o0niJ/TUI1l6sIb5M45P5Ll9/1ctm97194r4vpZY0S5q69f/OQxmTd5kef33J+Xcvt/6L9+JbfPvjvfxxWNl8hF3zg/37z28Pp8Xjau9M2u9opqvqWuE91PqXk55xPKbtBYOekLbbVrmdoqS3/4UNseH47HLdR16exf9aWexb/4qmH52ur+wwYNOvBpammUAYML34ihb/B7fuE4uXnB9aJqd/std8v2rW3Xlv2ZaxrVYe+J/Hjbj82Pd/QwOfeCtmuxcLzjRPdx2/S7ZMkP2gz0Hgt+QYP6GaEek9j4600y8dar5bwLzmoPWjpuHNlhLktWyB2z75F3tm63+/rmdRfLRd8Y0mEfA/0IwvL7fibvbH23w2XbpVuXisMAr89C2Mcn/P6+c7Zj6j4NBA11+NcQXSKAAAJ1ECBoqAM6XdZMgKChnVot/W28fIp9szlg8JnSbZ+u8teXXpVnnt7cYaNEfaPjvhHXf+6++XTeqKobhKM/99n8xmfONkrdQHq9jcIvaNBtOefz+itvyJY//Elmtt6Y3/TRq0+92aC6IXEHJopLz8c5zzB+uk+18eSOHTttY3UT+o+3ttr+6uvGOePlsZ+ttV+xqMzUWPT3vG7uK+2/WB/qGXo15xc2b5EXN28RdSN/8BE97HGeftYX7P8V+4p6vqWuE6drJHaOAMHue9BY+dwpx9pvF1D1UbVTbxDQr8LUwYG6yT3i6EPl+JOPFnXt6QDPXb8wQYP+zfn/vvEPz/0Z9M35Cacckx+fMjj86EPt2qmvo44/omDTQn2OuoH3HK9eOdG+4aRXH9pAbWKofn54BQ35xwJWrJOBwwbYgZr6bb1fKKH//JjPfTb/OXHX89KxFxX81t/Zh56L/jmm5q7GdsAn9pdvXntx0TdhlPM3kH77RCUrEfSc1c8F9miwsuXUgXMQQAABBJIjQNCQnFox0vACBA0i4lyJ0Lp8Tv63/YpT3RyNv/gm++ZEv3JSH//3v72Zv7nSN+fO49T5zht+dfOsf1Ov2352/e/lm9f+h125UjeQYYKGoMv8vfostkpCf2/94xvzKzrC+jlN1I3TlAXX26sn1Jcet76UnWY64HAbV9q/cwWFrrdXyBLU1P0xjHq+pa4Tr5UhfvMKbNf+BgodNOgVAl6bRqrPwvduXCiTWxoLPkttz/E3yt5dC3+jHiZoKLgR9XitpTM0UNfWhJlj5Lz2FQnO7+lAQNVKjevWmxbKpHnXFbxWUe87YG9M6OjL3YfXmyLc4cFee3Vu23tgxTr7Wp9+x559DEoFDXoFw4SZ37ZXQOifHddcMqlt00TH2B5eskJmNra0v41jTx9+fx7+rwz/M8rdp0GtpnnpxT/Lr1dvkF8tX2WvwnAHKFGOMwltsaIhCVVijAgggEDlAgQNlRvSQnwFCBp8fkOvS+Z1Y62+57zpnf/ADJk87nvivPnW55d6DMF5aZS6gQwbNKhd+Uu9stKvT79xex3vtcKhmJ9uw+vxE+dNuf4NuW5L3xT/4823C+YVZf9+9XaGIO5xlfp4Rz3fUteJl2up69hrlUjBOe2rGpxBQ1iHwtUIs+W49rdahAka9M3skccd7vkqRX3T/sF7H3iueFDXyswJzXLGgMKbfa8a+q2e8Ass3J/lywbteRzirrk/kvtbl0tvj35LBQ1ec9ErF9at3lAwz7bHDh6USc1tKyv0l18fpa7dMN8vVRu/tvSjEupVl2oVxtev/pqcefYX7RUppn4RNJhaeeaNAAKmCRA0mFZxs+ZL0OD4LbpzSbzzMnjskbXivnlz/tZfLdNW74B3P0pRbGWA12VW6gYyTNCgb77dKwbc/Zbqc+fOXQWPT3jd1Ovf9Af18+tTja3YPhd+N8tR9l8sUKh0RYNX/cqZb6maefXjN6/Adq6g4aAen5KF7ascgv7ItOt35TRZv3qjLFhS3aDh0z0+6RlEhLkZ9ruZD3LT7jzmX4f2t/cZOWPAqXLTvGs7PLJQKmjwm4tXqKD+bOndD9lzP67nUTUNGoK4eF0raswqFL1t8cyCMQe9rtJ4HEFDGqvKnBBAAIGOAgQNXBVpFjA+aHCGAcUKbW92t3R2fm8Ddazzt+9eS+2L/Xa82kGD6ltv1Kf60pss9jnv9Pzmk845uG9OvUISr/mU4xdl0BB1/yYFDaHsyggaVPtPr94gz6zbLO+/94F9yevQrl5BQ7FHL4qPd8+Ne5Aban3MAR/fP7/3yKXtez243/wYZdBQz0cnitkW+9lK0NBRh6Ahzf/sYm4IIIDAHgGCBq6GNAsQNKjfso6aZm9qF3YpuN6XQd/Iu4OIegYN+qJVm/Q1T16U34hPLU1u+fG0/Bsxit30ux+f8Do27KqNYuGG+l7Y3/BH3b+pQUPQa18/OlFsRYM75HL/AG17O0N9VjR43Qzb453WKkt/8JDnz3rn2yT09et8LKJrty4dznOGB+rtENeObJJOnRqKbmDpXrlQKtDwWtGgH/d4/dU38htb6s0gq/W2CT35UuP1+4uUoIGgIc3/yGJuCCCAQDEBggaujzQLEDSUGTQ49ws4+9/7yCNLVhZsGKkumrA3weUsiQ/ah9pwTW3QpwKVIG+6cAYC+vGJtSvX26+9dD7PH7R/54eoWisaQt0sDxwrYR4xKBZAlPoBEeV8iwU1xfrxGn/ZtRs0VooFDfpxDBVqOTeEjOujE/OntcoDdy63b8ybmvdsCBnVoxPqMYZHH15jvzrXvXljseCi1I2736MTao8G9VrIpx/fkH9Ty7nn95OvjbqgYLPLUtdt2O+HeSwlbNumHc+KBtMqznwRQMBUAYIGUytvxryNDxpUmcNs2KgvC+deBSO/9ZX8qgj3pnp+r8L0urxKBQ3u/RJUG15vwPC7dL3aL3Zz6rwR1a+brHTDy2I3ys75bNu6vcOrNUttaOjeIyOMg/NYv70Y0rhHQ9hrv9SKBmeNnKsW8sFbhXs0lFqer7/vtxmkDhX0mx+yu7P22yDcmyrq8Xp9r1QA4BUeVPLWiaB7NOjVDPsfsK/n/hTV/iut3LdOVHtcSWyfoCGJVWPMCCCAQHgBgobwZpyRHAGChhKvoFSlVKsB1qx4Wi64eKBdWX1z7rzx149RuPdqcD5e4X695YannpW1K9fJ2Ju+WdBusf0SnEGGGteoC64T9ZpN9aV/o69uOCaOninqffbHnnhk/mr8xU8ek5vHzwm8osEZwhxyRA/7WXOvVQDOvSrccyzmF/XmiOq1jpX2r8brFyiEvSnX8HFd0eC8lkPZFVnRULBKoqVR+g/unb/+nBuUlvvohN+bIJzW6rEG/UrIybdNkDPP+aL9bfWKz6Yxt9jf06+31KsW1Gsnna+81Ne+WoXgfuShnKBBPV7hfKzBuV9DlHs0+G0G6fdXkhrTNSObZPNvn5ep/3mD9Op/qn3oI0tWyIz212TqDSz9jtVt63PUz52vjxsulnszCo9BOP0n3nq1nDvkLAlwWnL+hi1zpAQNZcJxGgIIIJAwAYKGhBWM4YYSIGho59I3Qeo/1U11z1OPt7/zwuYt8uLmLfnHItTz2n57OvitXrh99t1y78Ildnvq/KM/91n7LRXqK+hjDM7xqTYOP/pQe1wq2Bg4bIAs/eFD+aDBebOnloMff/LRop/Tdm9qWWq5vTNEUOP1ezwhqF+Xrnvng5qoggZ9U6ge6yhVv1L9q/P9ggb3nhzK/sJLB9s3VcW+4hw0BLZrf8NEqRUN7vbUKxa77dM1/znSn4Fyg4a2G9NpsnbFemlqaZQBjiBDte3chFHVR31GnJ8XdYz6vFw/a2z+hla/8jKXE/uVkN7jLW8zSPdqBP1bf2d4EWXQoMLHK4c2itqjwfmlfqYd+InucuFl/5YPXpxezvBF/bl+5aTzNaJ6nOrYS8de1CFM0OdMar5WBgw6M9DrKQvDl45thvrbLEUHEzSkqJhMBQEEECgiQNDA5ZFmAYIGR3XdGyeqb6lXV6rf8g0dOch+W4P6rej4i2/qsB+D/kf7pQPHdngVpvqeOu+OW+6xb3z0zbB67Z1u13m+394Bqo1J356df+5a3TBdPXmUrHzoCXvvBGcIoG7I7pzzI1l+38/3PKc9pJ+MGDVUDjvy4PysSwUNqp2FM38gD7Qut0ONZWvvym8k6f5gBPErNc+wm0E6xxBF/6q9Yo9IOGugbmAnzhkv/Qft+a291w+LuAcNasyh7Ers0eB1vavA6/LxI+TZ9c/ZrzIsN2hQbduh1oRmuaz9LQ5Oc+dNe8v90+VH/7m0IOSbMHOMnHdBvw5lsj+f37tHXtzU9vm0x3v1CHn2N3q80QQNevxqpYS+id/6v9vEa3PJUisn3Hs0OFcH6IBRT/T1V97IbwjrDAmcqxQWLNkzx7ArGnRgsPXtd2TpmlY54OPdA/29yYoGbyaChkCXDwchgAACiRcgaEh8CZlAEQGCBi4PBBBIlECxG/BSN+eJmmjIwZbajLGaNuzPELJYJQ4naIjWk9YQQACBuAoQNMS1MowrCgGChigUaQMBBGomoB+fWLd6Y4fXRVbzZrpmEyyzo1I3+2rVxjWXTMqvpPB6LWeZXecftQjz2ES5fZlwHkGDCVVmjggggIAIQQNXQZoFCBrSXF3mhkBKBQpvqifm91swOWjQj0Fs/PUme1+KPuedbu83ob70XjPqz52PSERxedT7bRdRzCFubRA0xK0ijAcBBBCojgBBQ3VcaTUeAgQN8agDo0AAgRACelXDb5/cVLAngMlBg+JTLg8t/pX89IFf5vebUH+uNoNU+81c8u2vyEGf+ecQ0qUP1fs5sJqhtFXQIwgagkpxHAIIIJBsAYKGZNeP0RcXIGjgCkEAAQQQQCBGAgQNMSoGQ0EAAQSqKEDQUEVcmq67AEFD3UvAABBAAAEEENgjQNDA1YAAAgiYIUDQYEadTZ0lQYOplWfeCCCAAAKxFCBoiGVZGBQCCCAQuQBBQ+SkNBgjAYKGGBWDoSCAAAIIIEDQwDWAAAIImCFA0GBGnU2dJUGDqZVn3ggggAACsRQgaIhlWRgUAgggELkAQUPkpDQYIwGChhgVg6EggAACCCBA0MA1gAACCJghQNBgRp1NnSVBg6mVZ94IIIAAArEUIGiIZVkYFAIIIBC5AEFD5KQ0GCMBgoYYFYOhIIAAAgggQNDANYAAAgiYIUDQYEadTZ0lQYOplWfeCCCAAAKxFCBoiGVZGBQCCCAQuQBBQ+SkNBgjAYKGGBWDoSCAAAIIIEDQwDWAAAIImCFA0GBGnU2dJUGDqZVn3ggggAACsRQgaIhlWRgUAgggELkAQUPkpDQYIwGChhgVg6EggAACCCBA0MA1gAACCJghQNBgRp1NnWVB0GAqAvNGAAEEEEAAAQQQQAABBGopQNBQS236qrUAQUOtxekPAQQQQAABBBBAAAEEjBcgaDD+Ekg1AEFDqsvL5BBAAAEEEEAAAQQQQCCOAgQNcawKY4pKgKAhKknaQQABBBBAAAEEEEAAAQQCChA0BITisEQKEDQksmwMGgEEEEAAAQQQQAABBJIsQNCQ5Oox9lICBA2lhPg+AggggAACCCCAAAIIIBCxAEFDxKA0FysBgoZYlYPBIIAAAggggAACCCCAgAkCBA0mVNncORI0mFt7Zo4AAggggAACCCCAAAJ1EiBoqBM83dZEgKChJsx0ggACCCCAAAIIIIAAAgjsESBo4GpIswBBQ5qry9wQQAABBBBAAAEEEEAglgIEDbEsC4OKSICgISJImkEAAQQQQAABBBBAAAEEggoQNASV4rgkChA0JLFqjBkBBBBAAAEEEEAAAQQSLUDQkOjyMfgSAgQNXCIIIIAAAggggAACCCCAQI0FCBpqDE53NRUgaKgpN50hgAACCCCAAAIIIIAAAiIEDVwFaRYgaEhzdZlb6gX6j1/TtHLOGU2pnygTRAABBBBAAAEEUiZA0JCygjKdAgGCBi4IBBIs0H/82uzKOb0aRCSX4GkwdAQQQAABBBBAwDgBggbjSm7UhAkajCo3k02bAEFD2irKfBBAAAEEEEDAFAGCBlMqbeY8CRrMrDuzTokAQUNKCsk0EEAAAQQQQMA4AYIG40pu1IQJGowqN5NNmwBBQ9oqynwQQAABBBBAwBQBggZTKm3mPAkazKw7s06JAEFDSgrJNBBAAAEEEEDAOAGCBuNKbtSECRqMKjeTTZsAQUPaKsp8EEAAAQQQQMAUAYIGUypt5jwJGsysO7NOiQBBQ0oKyTQQQAABBBBAwDgBggbjSm7UhAkajCo3k02bAEFD2irKfBBAAAEEEEDAFAGCBlMqbeY8CRrMrDuzTokAQUNKCsk0EEAAAQQQQMA4AYIG40pu1IQJGowqN5NNmwBBQ9oqynwQQAABBBBAwBQBggZTKm3mPAkazKw7s06JAEFDSgrJNBBAAAEEEEDAOAGCBuNKbtSECRqMKjeTTZsAQUPaKsp8EEAAAQQQQMAUAYIGUypt5jwJGsysO7NOiQBBQ0oKyTQQQAABBBBAwDgBggbjSm7UhAkajCo3k02bAEFD2irKfBBAAAEEEEDAFAGCBlMqbeY8CRrMrDuzTokAQUNKCsk0EEAAAQQQQMA4AYIG40pu1IQJGowqN5NNmwBBQ9oqynwQQAABBBBAwBQBggZTKm3mPAkazKw7s06JAEFDSgrJNBBAAAEEEEDAOAGCBuNKbtSECRqMKjeTTZsAQUPaKsp8EEAAAQQQQMAUAYIGUypt5jwJGsysO7NOiQBBQ0oKyTQQQAABBBBAwDgBggbjSm7UhAkajCo3k02bAEFD2irKfBBAAAEEEEDAFAGCBlMqbeY8CRrMrDuzTokAQUNKCsk0EEAAAQQQQMA4AYIG40pu1IQJGowqN5NNmwBBQ9oqynwQQAABBBBAwBQBggZTKm3mPAkazKw7s06JAEFDSgrJNBBAAAEEEEDAOAGCBuNKbtSECRqMKjeTTZsAQUPaKsp8EEAAAQQQQMAUAYIGUypt5jwJGsysO7NOiQBBQ0oKyTQQQAABBBBAwDgBggbjSm7UhAkajCo3k02bAEFD2irKfBBAAAEEEEDAFAGCBlMqbeY8CRrMrDuzTokAQUNKCsk0EEAAAQQQQMA4AYIG40pu1IQJGowqN5NNmwBBQ9oqynwQQAABBBBAwBQBggZTKm3mPAkazKw7s06JAEFDSgrJNBBAAAEEEEDAOAGCBuNKbtSECRqMKjeTTZsAQUPaKsp8EEAAAQQQQMAUAYIGUypt5jwJGsysO7NOiQBBQ0oKyTQQQAABBBBAwDgBggbjSm7UhAkajCo3k02bAEFD2irKfBBAAAEEEEDAFAGCBlMqbeY8CRrMrDuzTokAQUNKCsk0EEAAAQQQQMA4AYIG40pu1IQJGowqN5NNmwBBQ9oqynwQQAABBBBAwBQBggZTKm3mPAkazKw7s06JAEFDSgrJNBBAAAEEEEDAOAGCBuNKbtSECRqMKjeTTZsAQUPaKsp8EEAAAQQQQMAUAYIGUypt5jwJGsysO7NOiQBBQ0oKyTQQQAABBBBAwDgBggbjSm7UhAkajCo3k02bAEFD2irKfBBAAAEEEEDAFAGCBlMqbeY8CRrMrDuzTokAQUNKCsk0EEAAAQQQQMA4AYIG40pu1IQJGowqN5NNmwBBQ9oqynwQQAABBBBAwBQBggZTKm3mPAkazKw7s06JAEFDSgrJNBBAAAEEEEDAOAGCBuNKbtSECRqMKjeTTZsAQUPaKsp8EEAAAQQQQMAUAYIGUypt5jwJGsysO7NOiQBBQ0oKyTQQQAABBBBAwDgBggbjSm7UhAkajCo3k02bAEFD2irKfBBAAAEEEEDAFAGCBlMqbeY8CRrMrDuzTokAQUNKCsk0EEAAAQQQQMA4AYIG40pu1IQJGowqN5NNmwBBQ9oqynwQQAABBBBAwBQBggZTKm3mPAkazKw7s06JAEFDSgrJNBBAAAEEEEDAOAGCBuNKbtSECRqMKjeTTZsAQUPaKsp8EEAAAQQQQMAUAYIGUypt5jwJGsysO7NOiUC1goa+49bc2pCxxovkJu/auGuqdWLDWQ0Za5pY1imKLrtbNucyctGqub1+70fZ51urjm7Yq9M8S6xz9DHZ3bkXxJLp297fumzDokHvu8/16jeTsaZalvV53W82Zw1f3XL6cykpIdNAAAEEEEAAAUMFCBoMLbwh0yZoMKTQTDOdAtUIGvr0WdWpU8+GZVmRcy2Rr2UtuarByvRxC2azufc+/DBz+FO3n/6G83vq/MzJnedkRL7tp56T3PI33/zTiE33XvyePsbZr+SyI3KZzOgw/aazwswKAQQQQAABBNIqQNCQ1soyLyVA0MB1gECCBaoSNIxc1aXhgIYXcjn5dMayNmdzuRMkY9207d2t89UqhP7j1lwmGesuxZbLZS96dG7vB9xhgWQyg7PZ7A7neSpIsHp2mtW2UkIkm901/LF5fe7Pn+vVr5WbtO29d1oc/baKiJXN5oY/Nu+M/LkJLiFDRwABBBBAAAFDBQgaDC28IdMmaDCk0EwznQLVCBp6f+vxwzp3sn5rZTIHqrDAsuQSZ5jg/L47aNAhhDovl7N6r2o+Y51Tvk97mGBZmUPUqoZH55wxROUV6pi2duW3VqbB7lckO9IZRBR+n6AhnVc0s0IAAQQQQMAcAYIGc2pt4kwJGkysOnNOjUA1ggbnigW1R8PKOWc0OcH8ggZniOB1nmpDPx6hVjy4g4b2fu0VC+3nT9YhRMcggqAhNRcxE0EAAQQQQMBQAYIGQwtvyLQJGgwpNNNMp0A1gga9IWMul9v45lt/6u3cR0Ep9h+zppd0sp7IZrM7c7ldvVc197NXLRT+ecfVDKWChsJ+3++96d5z8vs37Glfnshmczu9Vkuks8LMCgEEEEAAAQTSKkDQkNbKMi8lQNDAdYBAggWiDhrUioOGkzI/sayGQX6rEvSKB3cQUSoosIMGx6MTzvadKx28VjPYQUPb3hCtuVzumTff6hhEJLiMDB0BBBBAAAEEDBQgaDCw6AZNmaDBoGIz1fQJRB40OPdQcG30aAcF7W+kcD/6UOyRCKe63mchJ9Y+zlUJzgDCvUnknn4zyyTT0P7IRa8hIpa9twNfCCCAAAIIIIBAEgUIGpJYNcYcVICgIagUxyEQQ4Gogwa9/0JOrL09X10ZfEVCwb4Oms5v1cOeACITtN+C/RtiWBqGhAACCCCAAAIIFBUgaOACSbMAQUOaq8vcUi8QddDg91iEhtwTRMg+zv0ZgqxoaNvDQZ4QsSz3qoVSj0X4rYRIfYGZIAIIIIAAAgikVoCgIbWlZWLs0cA1gECyBaIOGvIrDlyvntRKezZ8zL3vXvHgfFvF7t27L1nVfOY9+ZUMY584J2PJj9UrM91vm1DHBOtXbQQpHfpNdgUZPQIIIIAAAgiYKkDQYGrlzZg3KxrMqDOzTKlAlEFDJRtBKt7CDR1FstnsDsuyfmtZ1pc0f052f//NN/8yxvkmC4+NIDs8dlFqxUNKy8u0EEAAAQQQQCDFAgQNKS4uU+OtE1wDCCRZINKgIcBGkFbPTrMaMtZ4r1P8WNIAACAASURBVFUJOmzInNRweUasy8WyTlF/pgKHjGX9126xZq2a2+v3bu8gG0FmTtxrZqYhd01bv2wEmeRrlrEjgAACCCCAQJsAQQNXQpoFWNGQ5uoyt9QLRBk0pB6LCSKAAAIIIIAAAjESIGiIUTEYSuQCBA2Rk9IgArUTIGionTU9IYAAAggggAACUQoQNESpSVtxEyBoiFtFGA8CIQQIGkJgcSgCCCCAAAIIIBAjAYKGGBWDoUQuQNAQOSkNIlA7AYKG2lnTEwIIIIAAAgggEKUAQUOUmrQVNwGChrhVhPEgEEKAoCEEFocigAACCCCAAAIxEiBoiFExGErkAgQNkZPSIAK1EyBoqJ01PSGAAAIIIIAAAlEKEDREqUlbcRMgaIhbRRgPAiEECBpCYHEoAggggAACCCAQIwGChhgVg6FELkDQEDkpDSJQOwGChtpZ0xMCCCCAAAIIIBClAEFDlJq0FTcBgoa4VYTxIBBCgKAhBBaHIoAAAggggAACMRIgaIhRMRhK5AIEDZGT0iACtRMgaKidNT0hgAACCCCAAAJRChA0RKlJW3ETIGiIW0UYDwIhBAgaQmBxKAIIIIAAAgggECMBgoYYFYOhRC5A0BA5KQ0iEL1A//Fr54rIuBAtz1s5p9fVIY7nUAQQQAABBBBAAIEaChA01BCbrmouQNBQc3I6RCC8QJ/rVv1zp52dX5KMdC159m758CPr3cPXzDv3tZLHcgACCCCAAAIIIIBAXQQIGurCTqc1EiBoqBE03SBQqUCIVQ2sZqgUm/MRQAABBBBAAIEqCxA0VBmY5usqQNBQV346RyC4QKBVDaxmCA7KkQgggAACCCCAQB0FCBrqiE/XVRcgaKg6MR0gEJ1AgFUNrGaIjpuWEEAAAQQQQACBqgkQNFSNloZjIEDQEIMiMAQEggoUXdXAaoagjByHAAIIIIAAAgjUXYCgoe4lYABVFCBoqCIuTSNQDYEiqxpYzVANcNpEAAEEEEAAAQSqIEDQUAVUmoyNAEFDbErBQBAIJuC5qoHVDMHwOAoBBBBAAAEEEIiJAEFDTArBMKoiQNBQFVYaRaC6Ah6rGljNUF1yWkcAAQQQQAABBCIVIGiIlJPGYiZA0BCzgjAcBIIIFKxqYDVDEDKOQQABBBBAAAEEYiVA0BCrcjCYiAUIGiIGpTkEaiXgWNXAaoZaodMPAggggAACCCAQkQBBQ0SQNBNLAYKGWJaFQSFQWsBe1bB7r+c/ym4/bs28c18rfQZHIIAAAggggAACCMRFgKAhLpVgHNUQIGiohiptIlAjgQHjnuy5Yt7pv6tRd3SDAAIIIIAAAgggEJEAQUNEkDQTSwGChliWhUEhgAACCCCAAAIIIIBAmgUIGtJcXeZG0MA1gAACCCCAAAIIIIAAAgjUWICgocbgdFdTAYKGmnLTGQIIIIAAAggggAACCCAgQtDAVZBmgYKg4ck/P5xL82SZGwIIIIAAAnEX+NIhX26wLCsb93EyPgQQQACBygQIGirz4+x4CxA0xLs+jA4BBBBAwDABggbDCs50EUDAWAGCBmNLb8TECRqMKDOTRAABBBBIigBBQ1IqxTgRQACBygQIGirz4+x4CxA0xLs+jA4BBBBAwDABggbDCs50EUDAWAGCBmNLb8TECRqMKDOTRAABBBBIigBBQ1IqxTgRQACBygQIGirz4+x4CxA0xLs+jA4BBBBAwDABggbDCs50EUDAWAGCBmNLb8TECRqMKDOTRAABBBBIigBBQ1IqxTgRQACBygQIGirz4+x4CxA0xLs+jA4BBBBAwDABggbDCs50EUDAWAGCBmNLb8TECRqMKDOTRAABBBBIigBBQ1IqxTgRQACBygQIGirz4+x4CxA0xLs+jA4BBBBAwDABggbDCs50EUDAWAGCBmNLb8TECRqMKDOTRAABBBBIigBBQ1IqxTgRQACBygQIGirz4+x4CxA0xLs+jA4BBBBAwDABggbDCs50EUDAWAGCBmNLb8TECRqMKDOTRAABBBBIigBBQ1IqxTgRQACBygQIGirz4+x4CxA0xLs+jA4BBBBAwDABggbDCs50EUDAWAGCBmNLb8TECRqMKLNZk9zx0Q4Zf8kkeebpzfmJH3X8EbJwyWzp0nVvX4ylP3xI5jbdkf9+586dZOHS2XLsiUeaBchsEUCgrgIEDXXlp3MEEECgZgIEDTWjpqM6CBA01AGdLqsr8NrLf5dLB46V7dveLejosnHD5evjhnt27nfO5PmN0n9Q7+oOmNYDC+zetVsWzvyBPNC6XFQQNPU/vyO9+n8h8PkciEASBAgaklAlxogAAghULkDQULkhLcRXgKAhvrVhZGUKOEODQ47oIf94a6sdOhRb1fDw4hUyo7FZunTrIr0HnCa/+u/Vdu8EDWUWoUqnqaDhO1dOk7Ur1ts9NLU0yoDBBEFV4qbZOgkQNNQJnm4RQACBGgsQNNQYnO5qKkDQUFNuOquFgDNoUOHCMZ87Upb/+Of2b8C9HoVQj1p8te8V8ve/vSm9zz5NDjr4n+3fmBM01KJa4fogaAjnxdHJFCBoSGbdGDUCCCAQVoCgIawYxydJgKAhSdVirIEE3EHDFY2XyPiLb7LP9Xp8YtNvnpcrL2zMBwt/ePZ/igYNf/njK9I8eZGse2Jjfjxq5cTFVw2TPuedXrAPhHPfhxvnjJdzh/TLn6NXUTjHNX9qa75vv7E2Xj7FXqGhQpEZiybm23vjtbfkvjuWyS8fXJV/bESPy9mvOkH3rcOXD977QH7Q8kB+Xwt1/IhRQ+WwIw+WDU892+F71027ynO/i3LGoFaRLF3TKv/z+5fkjlvukRc3b7HnpMZw3dSrpEu3tn01nDbuC0HNY8GSWXJcz6MCXSMchECcBQga4lwdxoYAAghEJ0DQEJ0lLcVPgKAhfjVhRBUKuIOGufdOlUu/PMZesaBuapetvUu6H7h/vhd9A6u/d+/CJb5BgzMc8Bqm+/GMYsGBV9Dg/DOvRz382lNhiQ4gvMblDiWcQcPRn/usbN7whw6nKY+BwwaICkvcX/bYFs/OhwDq+4HGcMdEEautNefjKmd9uZc8smSlZz8LFs+Srt26EDRU+Lng9OQIEDQkp1aMFAEEEKhEgKChEj3OjbsAQUPcK8T4Qgu4gwb1tok7b73XMzxwPzahVgg4b+adezQ4Vz6om/DW5XPs3/ir3+KPuuA6O8hQX86VCGGDBufY3Y96OMfq/J77nCkLrrdXO6jHDG4YNU2eXNm2n4FzLu7ARB0/qfk6eWfr9oK5qPMKvjf0Ovn7q23zdLZnj2HQWNm+9V37EZUpt10vvc9pH8OV0+TJ9j0VJrc0Sv/2PRXcY1ChxtWTR9ljuHJoo7z+6ht2P859GHh0IvTHgRMSKEDQkMCiMeSKBc4a9/hVIg1flQZ57MC//m3KkiXDdlfcKA0gEHMBgoaYF4jhVSRA0FARHyfHUcAraPif5/6YfzzC+dt9582uvnH2ChqK3bQrA2cI4VyJEDZoKNaPXx9eKyN0XZwWfvMutgrDvXLBbz6lxnDZoLHyztb2xz3aVzU4z7HH5l7tMKFZJNcWdEy/Y6JYltjhCZtBxvFTx5iiFCBoiFKTtpIg0GfcqkMzklmfyTT8Uzab/Wm2++4LVjf13ZWEsTNGBCoRIGioRI9z4y5A0BD3CjG+0AJeQUMmY+U3fNSPSOy73z753/g7H6nwChqcqwm8Hr/wW20QNmhQk+1wA96+D4NXW85gwmuzS79xFwsGwn6vwxiWzJZjex6Zr5saw0X9RtkrFPR+DAd8vHvBPN37UahQZfSwCZLL5QgaQn8COCHpAgQNSa8g4w8roIMGEWt/SzKXPdp95f3S1JQN2w7HI5A0AYKGpFWM8YYRIGgIo8WxiRDwChq6dN27wyMRauPASweO7bCxolfQ4Gyz2kGDV1/OUMQZKDiDhFLFcY47bJig2/Y6zx5Dvyvyj1QUGwdBQ6kq8X0ERAgauAoQQAABMwQIGsyos6mzJGgwtfIpnrdf0OB+9OBfh/aXuU132BLO/QbqHTR4PT7hDEWcjzqECRqc59UraFBjWLB4tnTttjcrGlL8GWRqlQkQNFTmx9kIIIBAUgQIGpJSKcZZjgBBQzlqnBNrAb+gwe+m3L1CodKgwe8xDPfjAUFv9tUeBaf3P1VmNDbb7s52Sj064VeooH0HGXOpRyfKGQOPTsT6I8bgqixA0FBlYJovKdB37GNHWQ2d5mRy1nliqR1yRLLZ7IuWlZnx+kd/W/b7hcPedTfS9+q1szOSuyaXyz388S+dMWTJMKtgM8cB33ri9FznzOpsLvfRTsl9ds283q/pNpznsj9DyfJwQIoECBpSVEym0kGAoIGLInUCfkGDmqgzRNATd7/6McrNIP1u6N2hh/uG3v0micOPPlRe3LzFfqPDwqWz5dgT9+yB4PeWjGKFjTJocLs6V4eUOwaChtR9LJlQCAGChhBYHBqpQJ8+qzrJyZ1vacjlxliWlfFqXG3W+NE7b4948vv/tl1/v8/IVV0yB2R+n7EaDrNEpnZ/+W+T3W+N8AsTVJ8NPa0lltVpsEhu+gGvvNbEGyciLSuNxViAoCHGxWFoFQsQNFRMSANxEygWNDgfn9Djdt8Y+924O2/Oi73estgrMeffP12OOu6IgtdOqnG4gwb34xN6rO43RKg/d87JfrVk++st1fdUO79b/5z8oOUBOem0E+Tr44bbTUUdNNhjGNZovyXC+XrLcsfgFzS4Qw23W9yuRcaDQDkCBA3lqHFOpQL2Df/J1hIr1/Bv2Vxup5XJNO3+cOf81Qv7vqu+Z53UebpasaACiFx294hHu6/Kb9jYZ9yvD83IjvVqM0fJ5Po+Nqf3r0WsXD6IKBIm7AkpMoflLOs/Ht2XjSArrSXnJ0eAoCE5tWKk4QUIGsKbcUbMBYoFDe6VBF4bO/oFDX43/06OoIGBOueEU46RP2952d6M0uuG2RkG6D78bqy9jnWXyRmARB00uMMLv0tkckuj9B/cu2TYUSxocH5P96PCjQVLZonay4IvBJIuQNCQ9Aomc/wDxj05MpvJteay2d2eYYFj1UI2m33o46+eMWTJkrbHIwaMe+L0nOX9WIT6frEwYc8jFdmsV7/J1GTUCAQTIGgI5sRRyRQgaEhm3Rh1EYFiQYM67fbZd8u9C5fYLQwcNkBumD22oLVijyKosOG3Tz0rd9xyj/0og/466dTjZdjX/91+FaP7S53TMrVVlv7wIftbRxx9qFw+foR89pjD8m+98AoQnPNQ53k9NuHs6y9/fEWaJy+S55/9Hzu80OecNai3XPSN8+X/HnNY/vBqBA2q8ajGUCxoUP2se2KjNI2ZLe9sbZtn2yaTs6Rrty58NhBIvABBQ+JLmLgJuB99OH2/05uamqyC10u6Vjy4gob2kGK3bHov+06fdfP/9R0nQrEVD/3GPTHSymRacz7nJg6TASMQQoCgIQQWhyZOgKAhcSVjwAgggAACaRYgaEhzdeM5tz0rEvxXFRQLGtgIMp51ZVTxFyBoiH+NGGH5AgQN5dtxJgIIIIAAApELEDRETkqDJQTyQUHWetZrRYI63W/VgzOAsCyLjSC52hAIIUDQEAKLQxMnQNCQuJIxYAQQQACBNAsQNKS5uvGbmzMoyFnWTw98+W8XeL31we/xh5IbQTr2dpBcbprzrRJsBBm/64ER1VaAoKG23vRWWwGChtp60xsCCCCAAAJFBQgauEBqKeBekeC1P4Maj9+qh1IbQerz7LdVWDLC+VYJNoKsZaXpK44CBA1xrApjikqAoCEqSdpBAAEEEEAgAgGChggQaSKwQJAVDTpMEEs6uV9tuedtFbkPd0rus2vm9X5Nd97v24+fnenU8Ig6L5vN7nC/VYKNIAOXiQNTKkDQkNLCMi1bgKCBCwEBBBBAAIEYCRA0xKgYhgxFhwWWSEM2m730se6P3SNNTfZbJ1RYYDVY91mZzCey2exPna+1VN93hhD63D6rz8xkTuo0yRL5jlrJoI7LZnPvuYMI5yaS2e67L1jd1HeXIeRME4G2G7Hz53wgltVl237du/75h5d+CAsCaRIgaEhTNZkLAggggEDiBQgaEl/CxE3AuapBLMuyVx+IbMhY1mnqv9WEctldP/zwnW1jnvz+v213TlDv0ZDJNPyTe+LZ3fKMlcm1imW15LLZR5xhgt1nT2uJZXUaLJKb7ty7IXGADBiBMgUIGsqE47RECBA0JKJMDBIBBBBAwBQBggZTKh2veaob/04ndbosm8tdnslYnxdpCxxyGVnSkOs0a+XcLz4nYuW8Rq3CBsva0dogmX7tQcWLlpWZ8ej+K+/tt3XAxSpsyIhM7/7y3ybrjSbZCDJe9Wc09REgaKiPO73WRoCgoTbO9IIAAggggEAgAYKGQEwchAACCCRegKAh8SVkAkUECBq4PBBAAAEEEIiRAEFDjIrBUBBAAIEqChA0VBGXpusuQNBQ9xIwAAQQQAABBPYIEDRwNSCAAAJmCBA0mFFnU2dJ0GBq5Zk3AggggEAsBQgaYlkWBoUAAikT6Dv+8cF75T5Y+8u55/6jXlMjaKiXPP3WQoCgoRbK9IEAAggggEBAAYKGgFAchgACCFQg0P/qJ38pkvsXEWtBbkeneY8uOPV/K2iurFMJGspi46SECBA0JKRQDLN+Apt+87xceWGjHHX8EbJwyWzp0nXv+g0mwp5fe/nvcunAsXLQZz5VMC/7zweNlYN6fEoWLp4tXbpFP1/Vx7Tr5skzT2+2ZzRw2AC5evKo0La7d+2WzRv/IDs/2in/csZJEerQFAL1EyBoqJ89PSOAgDkCKmjISa6/ZUlGRLaKZd2W26vTvEdn1C5wIGgw53ozcabGBA3qhuSGUdNk/eMbZeHS2XLsiUeaWG/mXIaA3w15GU3F6pR6BQ2q38sGjZV3tr4rAwafKXvt3VneeO0tmbnoxtChhgqBRg+bIJ06NciCJbPkuJ5HxcqYwSBQjgBBQzlqnIMAAgiEE3AFDfrkmgYOBA3hasbRyRIgaEhWvRhtHQT0DflJpx4vMxZNrOoI5k9tlQdal8vk+Y3Sf1DvqvZVr6Dh4cUrZEZjs/Q++zSZccdEEav8aT7/uxflmpFN8k///HFpvm+qHPDx7vnG5k9rlQfuXC5NLdfZgQZfCCRFgKAhKZVinAggkGQBn6ChpoEDQUOSryDGXkqAoKGUEN83XoCgIdpHJ3SYctm44fL1ccOrdn0RNFSNloarLEDQUGVgmkcAAQREpETQUJPAgaCBSzHNAgQNaa4uc4tEYMdHO+Srfa+w92hgRUPlpAQNlRvSQroFpizoPmX3rtyNYlkVrPdJtxGzQwABBGossDUruW/23q/XsqYmKxtV3wQNUUnSThwFCBp8qqL2dHjov34lt8++W7Zve9c+6pAjesjFVw2Tc4f0K1lL52/Bpy68oaCtzp07yTnn9/Xd/M5+Xn1Ci6x7YmO+H9XniFFD5bAjD87/mbuPlqmtsvSHD4lq37kPhVd76jGAa24eXdCealgde98dy+SXD64qOe9Sc7yi8RK56BvnF1iVc45uIKhLseKU078OGr48bECH38BXep3oserHCbzGHvY3/0Gdyn10Imj77rkUm+PklkbpP7jtUZEwpm37PYyTT/f4pCxYPEu6dusiqp+ZE5oll+uoGcRSfe4Wfe8eeWHTFrsB9dm7dupoefThNfbnclLztflHMbz6172qeXznyumydsU6z8c3lOOs6+fL049vKPycXzFUDjtqz+fc73rWfff8wnFy84Lr5eElK+SO2ffIO1u32z8Dzvn3vjJu8hW2ifPL9l38q/yx+mfbf4y+UM4bclaHR1m8xql+foyfcqUcftQh+aaDHqd/zrjnfs756mfcBQVtuud42/Tv2z/j0r4nBysaSv4VywEIIIBAxQIBVzRITuQJK5O7udc+vR6LMmRQEyBoqLiMNBBjAYIGj+LoGzAVMBxx9KFy/MlHy+uvvJG/8Q9ys6Lb+Nznj7X/4f7kyvX2P/4PP/pQeXFz2w2M11sM1OZ2jZdPsW/y1XPl3fbpKn996VV7d353gODVhwpD/vLHV/LP+DvnottTc9nyhz/JzNYbCzbFdPatxnfCKcfIn7e8nA8c7GfqHXsU6LbVxpo7duzMj7FLty75c9xW5ZyjxhLGJUjQEGbMxW701FsbKrlOdNtqrwF1g/zC5i329aFu5A4+oof97dPP+oL9vyBfYZzKCRpKtr9kthzb03ujVfcc9WerU6dOcv6If7VDL+dGkUE+e143+pVYOkMK5+dV/f+z/72PPLJkZUFoUG7QoBwnfONmOxTw+pwH2dhS960+p8V+xugARl0/+hzVr5fvpWMvssM0/Yt05/EDBp0p3fbtav8sVD8/Ztw5Mb/5ZtDj9GdZz73/oDPlY/sW/oxzzr3DHB9dL4cc3vYzTu29oc5P4+/8CRqC/LTjGAQQQKAygVJBw56A4dHHmpqaIlvF4Bw1QUNlNeTseAsQNHjUR90EfO/GhaJ+y+pcQaBfc6hupJetvUu6H7i/b3WdN/jqJuX6WWPyKyGc33Nu+qd/c75t63ZpXT6noG/1W9bxF99UEE64+/B6m0bQzQV133//25viDgc2PPWsfPfKGfYNtXO8xeaox+u2KuecsC5BggY1F3dd/Mbs114U14m77aD18hpTWKewQYPdfr8rZNvb26X1wTkFv3UvuD5LvBKz2KMT2rSpuVEOd/xWX79dYu+ue8vSNa35TR+L3eiH3aPBebM88dar5bwLzrKZ1W/qbx4/Rzb+epP9387NJcsJGpTjRf1Gyda335E7H7y14Df4yvGaSybJkccdnl+hUSzoUqs59AqGCTO/nR+zcy7O8SrHW2/6T5k079qCfv18b5t2l705qb2KY9CZvht3Bj0u7Nyd81Cf1yABTLz/yg02OoKGYE4chQACCFQi4Bc01CJg0OMmaKikgpwbdwGChhAV0jdy/3jz7ZKvyNQ3cR++/6HnsQU777evEtB/5rViwuv1nH6BhXNK6qZu2d0Plxyv13ic7ejvO1dhFJuj3+tEyzknrEuQoMGrLlG9AjXMdRJl0BDWKWzQELj9Iqsa1HzL2aNB36D+7xv/KLjZjDJo0KsZzhhwmky/47sFj8fr/l9/9Y2Kg4a2flpk5Bi9emDPVaAft1i3ekPJm2o99w/e+8DzWPUoxczGFjljwKkd5uO+7vx8VYCgfn7ctnhm0VeHBj1OrQhRbxwZOearBSsn1Hi85u4OTNK6gsFdD4KGEH8xcygCCCBQpoA7aKhlwEDQUGbROC1RAgQNIcoV5kbU7yZOd6dXRzhv3PUNmHPZvHN4jz2yVpw3yKX6UOfqm0P128ApC663Xyno/tLzUo93+L1WUfe1c+eu/GqOUv17/Xa+nHPCugQJGg76zKdk4ZLZ0qVr4RsVKllRoPsNc51EGTSEdQobNARuvwpBQ9tN6DRZt3pj1YKGYisg/PZbKGdFg7opv7/1QTnpC3sej/H6nJf67X2xvlV7epVCkNURfgHHI0vUq0hb7D0RJt82Qc4854ueH68Ox539Rc/VD3rlg9pXQj8aVDD3n62VD9/7MF/jUnMM8eM7UYcSNCSqXAwWAQQSKqCDBrFkbdseDNV7RMKPiBUNCb14GHYgAYKGIkzqH99Pr94gz6zbLO+/94F9pPtm3+/0UjfU7hv3fffbR24YNc3ey6HYl3OfhlJ9qHbUHPQmkeq/9eMCfc47PX+THeTG2LksXz82Uqr/KIIGZwgS1KXWQUOQ60T5LfrevfnrSI/xM4f9n4INM/2CjlLnl+MUJmgI1X4EQUMxU69n+J2bQWrbMI9OlNq4MaqgwdlOqeu50qBB36Sr/VOcj5vonwt+P9uc/arxzp92l70BYy6Xs39+qEc0+v5rr4KQzve483pJl25tYV45cydoCPT3OAchgAACCJQh0P/qNRMzDdmnvrTPqtXV2oOh1LAIGkoJ8f0kCxA0eFTPfXPuPsS9KaPXBVDqJrxY0OC3qsDdT6k+nMerzdOaJy/Kb2ipNoJr+fE0e5+JpAQNQV1qFTSEuU6cj7k4x+feENQvaCh1vromdVAV1KncoCFo+351KPboRBDTtAQNzr0TyvlLpNRNuFfQsCcQ+KnnWzn89kFQPz9aptyZf0OG+vnRfN/U/F4ZevzFjusQ1hTZ80G3V2qO5bgl4RxWNCShSowRAQQQqFyAoKFyQ1qIrwBBg0dt9I2Q+se0c0PIIDfkzn8gqzcS+C3Rdz86EeWNYrHLTW1spza6VCsn9Fsk4vzoRJCxhfl4lQpnwjw6EcV14h57mP6d55bjFMegwWnq3BAyLY9OlFo5EfZadr/a03m+16MT+tEF9VrKpubr8htC+j064R6P+vmhNpNUr+xUPz/ce1no4wuOU3teLPquZHdnC1/3SdDgW26ChjCfBI5FAAEEkitA0JDc2jHy0gIEDS6jYmFCOUGD32aQ+obK+crIUhsyustZ6qbZr/xe53mNx3m+19hK9R/FoxNqDGFdil325YzZq72orpOogoZynMIEDeW071cHvxUNtumV02S9ax8G1U4tgoZim0GqG+crhzaK32aQXo8n+G0gqTeDDLJJY6lrWQUNfptB6lBB96Nv9L02mgwaNKjxBF1l4HWc3gzyjP6n2uGDfo1msZ9VxcKU0n/FJfMIgoZk1o1RI4AAAmEFCBrCinF8kgQIGnyCBq+NEZ0bK3q9StLZlHOpu3sjRvUKu0nfnl30dZE3zhmffx2mblfd7KxZ8bRccPFA+49K3TSrG52Jo2faO7wfe+KR+eH94ieP2a/rc4YczvG6+9bjdYcmpfqPKmgoNjY1KbdLqZuzYitNgq4oKLaCIMx14h5rJaFKWKewQYN9/KCxsn3ruxLk+iw3aHhyxXppammUAYN755uwXSY0S+dOha84LHbTwJ+EHgAAIABJREFUWyw48Bqbbku9LtL5ekvnn6vznI88OFcoXDZ2uP0mBbHarkkdTLjP8eunw+f8Pwb6vk7SecOvX2/p3KxRfWabxtxiv/pSj7fYagr9hgq16aN+NEX9/Ljxqlly8beGFbxx4hcPPiZTx8/Nv81i546dnsf98kH1c2auOEMF99zPHXKWWNaeatif5ZVPy5ARX7ZDiKChRpL+0g0yVoKGIEocgwACCCRfgKAh+TVkBv4CxgUNKkA45Igesl/3fTuojLnpG/YNub7ZUwcMGHymdNunq7yweYu8uHmLfU6YPRoO/ER36dKti32uOu/wow/NtzNw2AC5YfbYgnE4+1bj7Hnq8fb3df9er5f0ezzDeTOsHgM5/uSj5a8vvSrPPL3Zcw7OvlWfJ5xyjPx5y8t2IKK+3K/drFXQoPoO41KLoME9pnKvE/dY9SM1+jpT186Flw5uu4EN8BXGKWzQELgOi2fnNwD0GnKxPRqCfPaC7tGgHx3QmxgGsdQbSKpxq8+f/uw6/797bwW9QkH3oz/j6lz1GV9690P2YwrqGtFfznP8PucLFs+Srt26+FZd34Qf8PH9/X/GXDhArp89Jr9yQAcKaqx+16z2dQYTXj8/wh6nJ6JXNagxlJo7QUOADz2HIIAAAggkVoCgIbGlY+ABBIwMGvxcnJvcqd8I3nHLPflQQP1D+/LxI+TZ9c/Z75UPuqJBhQDzH5gh9y5cYv9P30BeP2tMhxULelzujRv1TX+v/qfK0JGD8ru9l7rRV+epm4U75/xIlt/383xgcO6QfjJi1FA57MiDO1BseOpZue/2ZflNI9UB6nWb19w8usPxpfqPakVDWJdi1305Yy7WXqXXiVfbzhUvKpyaOGe89B+057f7pT7XlV4/euXCQT0+JQs9QoOg7fuNs1jQoM4pZRo0aNBt6d/sK8vv3np1wQ2/1xjVip/mKYvkna3v2oHcOef3lW/f+A25efyt9t4EXps4OlcQqDZVwDCu6Qp59OE1MnNCi0xqvrZDv+6NEws+55cMKhrWqGOdN+Et90+X+25fav+MyeXawlD1dojzhpzVYVWEGqt6A8oLm/6fPX31s+3rV39NNv3m9/KTex6W2xbPyq9gUD8/WufeJ8vv+5ntob7OPb+ffG3UBfn9HfTPGfdx55yvfs4UHuf8LDs3l3TO/YJLBuYDFoKGUp92vo8AAgggkGQBgoYkV4+xlxIwJmgoBRH190vd0EbdH+0hgED1BKLcxDGqUZp6Ex6VX5zb4dGJOFeHsSGAAALRCRA0RGdJS/ETIGioUk0IGqoES7MI1EGAoKEO6AZ3SdBgcPGZOgIIGCVA0GBUuY2bLEFDlUpO0FAlWJpFoA4CBA11QDe4S4IGg4vP1BFAwCgBHTQYNWkma5yAve/3k39+OGfczKs0YYKGKsHSLAJ1ECBoqAO6wV0SNBhcfKaOAAJGCRA0GFVuYydL0GBs6Zk4AggggECcBAga4lQNxoIAAggggAAClQgQNFSix7kIIIAAAghEJEDQEBEkzSCAAAIIIIBA3QUIGupeAgaAAAIIIICACEEDVwECCCCAAAIIpEWAoCEtlWQeCCCAAAKJFiBoSHT5GDwCCCCAAAIIOAQIGrgcEEAAAQQQiIEAQUMMisAQEEAAAQQQQCASAYKGSBhpBAEEEEAAgcoECBoq8+NsBBBAAAEEEIiPAEFDfGrBSBBAAAEEDBYgaDC4+EwdAQQQQACBlAkQNKSsoEwHAQQQQCCZAgQNyawbo0YAAQQQQACBjgIEDVwVCCCQKoHdu3bLd66cLmtXrJPLxg2Xr48bnqr5MZn0ChA0pLe2zAwBBBBAAAHTBAgaTKu4iKgbsRtGTZMNT22SZWvvku4H7l9Xhd+tf052frRTTvj8sdKl6951HcvDi1fIjMZmmTy/UfoP6l3XscS5802/eV6uHNYoRx13hCxcPFu6dKtv3ZxW86e1yrIfPixn/3sf+dXy1bJgySw5rudRseX8yx9fkZYpd8rTj2/Ij/GkU4+X8VOulMOPOiS242Zg0QsQNERvSosIIIAAAgggUB8Bgob6uNe1V/sm8cJG6X32aTJj0cS6juW1l/8ulw4cK9u3vRuLm/sdH+2Qr/a9QrofuJ8sXDK77sFHXYtTpHO7boPGykE9PhWroEFd26OHTZBLx14kI7/1FXtlw5uvvSULFs+Srt26xI5TjzeXy8khR/SQ/brvK5s3/CE/zqaW62TA4DNjN24GVB0BgobquNIqAggggAACCNRegKCh9uZ173H+1FZZdvfDsnDpbDn2xCMLxqO+90Dr8prd9Osb+3+8+bbneMJgRTX2qNoJM/akHauDhpO+cHzdwyptpx+ZcAYLapyXDRonQ0cO6vAIhVr58MCdy6WeN/MqaPjv+38hI64YKocddbA9FTWP1rn3yb0LF8veXbvI0jWtcsDHuyftEmG8ZQgQNJSBxikIIIAAAgggEEsBgoZYlqV6g9IrCA76zKc8f2Of5JvsqMYepxUf1bsSKms5jkFD2BnFIWjwG7Nzn4l6BiFhTTm+MgGChsr8OBsBBBBAAAEE4iNA0BCfWtRkJHoPAr9N8qK6Wa/JZFydRDV2vcpi29btsdjDoh6Wpfq0jfpdYe/RUO/Hb0qN1e/7cQ4a1Jhvm3aXPND6oIwcc5G9GsOy7B/XfKVYgKAhxcVlaggggAACCBgmQNBgWMH9bsZ1AOHFoUMJvRpCbVQ3deEN0jK1VZb+8CHp3LlTwWMP6rexD/3Xr+T22Xfbey+oL/X8+cVXDZNzh/Qr6EJvTLn+8Y2ej0688dpbMnNCi6x7YmP+PNXGiFFD5bAj25aaBxm7Os6rLTWXa24enW9LdxI2tAjadhgbt7fTVJlf0XiJXPSN8zuULOhY/C79IOfroOHLFw7o8EhC2DleNmis9PzC8TJ1wQ3SMm3PNaU3cdSPP/T8wnFy84IbRAUE+rpzb/Soxj7r+hZ5+vHi18vMCc2Sy3UUuGxs+1sq2u/p29qbX7BRo339OR51UK0UjvF6uW3692XJD38qnTt1KnszSh00TGpmnwZTfkwTNJhSaeaJAAIIIIBA+gUIGtJf4/wMi+2H8PzvXrRv2F/YvEVe3LxF1A34wUf0sM89/awv2P/TN76f+/yxIpbIkyvX2wGC2jVfv6XBubnjEUcfKseffLS8/sob+aDAvZKiWNCgHmFovHyKHVaoDfG67dNV/vrSq/LM05sLwo0wY3e2pca15Q9/kpmtN3bYq6LUyg/nZeOcsx6nV9thbfTxah+NHTt25ufdpVuXfIDj9gw6Fr/LXj8SsX3rHvNiTu522m64x8o7W9+VIPXXx59wSsdrqqmlUQYM7p2/iT/hlGM6XHf6GDUOdb1M+MbN8s7W7Z7Xiw4lglwvYdpzBg3eYwwfFOjgQtWdPRrM+SFN0GBOrZkpAggggAACaRcgaEh7hR3z0zehO3fu8n0koNhv8p03se5VDLobdbP3vRsXyuSWxoJVAnrfA3WT7Hylpl/Q4Hx8oXX5nIK21OqG8RffJEcdf0TBPhPFxh52hUKYfRqCth3Wxu19/awx+RUh2sDtGXQsfpd9pecXm+PoYY0dNjd0BhPqmvJ6FaW+6VYBgt8x6nq5qN8o2fr2O3Lng7cWvBZSWV1zySQ58rjDC94+UezRibDtBRljqR81avXESy/+WX69eoP88sFVdpik3p7BYxOl5NLzfYKG9NSSmSCAAAIIIGC6AEGDQVeAvnl236A7CYIGDXoFQ1A+v9UUfkFDsRUFfueUChr83rThNYcgVvq8Ym/xCOLjZ6ODhg/f/7DDYyXFDMLM0z2+/FyWzJZjexa+kSTIXPyO0Tfu//vGP2TBktlyXHvbzqBBhVP9B/fu0ITzJt65gsF5oH29TGiW/KMPjm/qjRXXrd5QEGQUCxpUe+qRnUvb90dQK3j0l1d7hWMMv4JBta0flVCPdKjVIF+/+mty5jlfrISdcxMmQNCQsIIxXAQQQAABBBDwFSBoMOjiCHLzHCRo8HtjRTFKvxvjUqGB8xEOZ/uPPbJW3Dfgxcaugwv1G/EpC66X3mefVrTypd7O0eEmt7HZ/m17kLbdHfsZlBqD13zDztM9lkrP90O153jlNFm/eqNn0PDpHp+SBYtnS9due/sGDZ/u8cmCFQnOA7VFqevFuWKiWNBw27RWuf/O5QWPEHldf+59JIqNsdSPGhU0LL37IXuOx/U8qtThfD+FAgQNKSwqU0IAAQQQQMBQAYIGgwpfy6BB3Vg+vXqDPLNus7z/3ge2slc44HWTrf9M7QFR7Mv9+EaxoEG1qTevVG2qc9WjCH3OO126dPW+ub104Fgp9piJHlvYtoPalBM0hB2LV+gRxqlYsOBXf68VDZUEDW0rDKbJ2hWlr5cgQYPz1ZKlrj+CBoN+gNZgqgQNNUCmCwQQQAABBBCoiQBBQ02Y49FJLYIG942ue+Zeb6i4YdQ0cb51whk0hHlEI8j+AmrjyubJi/KbU6ol6i0/nibdD9y/YKilbvK9Klqq7bA2pcZQbL6lxlLqiiz3/CBzrGbQ0NQS/LEFvxUNzqAhaHv60QlWNJS6svh+MQGCBq4PBBBAAAEEEEiLAEFDWioZYB61CBr0za+6gXduCBnm0YlqBg2aSW28pzatVKsm1GMUMxZNLBAMYuVH7td2WJtKgoag8yx12ZRycp9fdI5VenTCuaIhaDCgxh23oKFULfh++gUIGtJfY2aIAAIIIICAKQIEDaZUWiT/espK3zrht0dDsVdVhgkaVEn0XgFeIYBfyYKsaHCeW+xGPsxbJ7zG425breRwr9zQ50W5R0OQsXg9KlLsY6BfeXlQj0/JwsWzpYvHPgrqfL99GIp9T28GWcmjE/nrZUKz9B5wmky/47tiWY7dG30mF2QzyDMGnBqovShWNBj0o4ip+ggQNHBpIIAAAggggEBaBAga0lLJAPPwe7uB89RiN/ilfsNebCWCc5PBhUtny7Entr3RoNRNtnrF341zxudf66jHqn7TvmbF03LBxQPzw/cbu5r3xNEzZeSYr+b7VSf94iePyc3j53iuaCj21gunV9C2y7Ep5e0OVoKOxe9SqfR8HTQ8uWK9vZrF+QYJZ/2jfnRCzcf51oeJt14t511wVsE0/a6XmROa5QyPcCJse5UGDc7HNbzGH+DjzSEpECBoSEERmQICCCCAAAII2AIEDQZdCEEeSdC/yVcs6rfwXbp1kQsvHSxfHzc8vyKi2Fsn9A2lOn/A4DOl2z5d5YXNW+TFzVts6SB7NOiSONs65Ige0vPU4+1v6fbcr+n0G/vIb33FXk2gHpNQj3Qcf/LR8teXXpVnnt7cYTy676CrI5ympdoOaxM2aAgzFq/LvuT5AV55GWSO1Qga1HzaXknZLOr1kH7Xi3qjQ9duXezpq+tl9LAJksvlCq/1scPtn4z6FZfq+6XaqzRo0K//fP3VN+TSsRfZn7cgqzIM+vFlxFQJGowoM5NEAAEEEEDACAGCBiPKvGeSQX5Tv+6JjTLp27NFrSZQwcDEOeOl/6DegYIG1ZM6/45b7smHC+oG/PLxI+TZ9c/JsrsfliArGvSI3ZsSqj8/4ZRjpFf/U2XoyEEd3hjhN3Z1E33nnB/J8vt+bs9LfZ07pJ+MGDVUDjvy4IKrQK/82LZ1uyxbe1eHjSLdl0yYtsPYhA0a1LjCjMUvbAjq5PfRKTXHagUNajz29TJlkax7fGN+eKWul6Yxt8g7W7fb1/p3b73aDsic11/LlEXydIn2Kg0aWNFg2A9in+kSNHAdIIAAAggggEBaBAga0lLJgPModfMasJnIDiu2r0NknYRsqNL9GUJ2x+EIIICALUDQwIWAAAIIIIAAAmkRIGhISyUDziNuN/ZhVw8EnGZFhwV9bKKiTjgZAQQQcAkQNHBJIIAAAggggEBaBAga0lLJEPOIw2/s1UaM6jGGzRv+YI88zNslQkw19KE6+Oh+4H6ycMnsDo9mhG6QExBAAIGAAgQNAaE4DAEEEEAAAQRiL0DQEPsSRT9Avaphw1ObAu1BEP0I2vZxGH/xTXbTaq+E66ZdFYuber2HxeT5jfa+FHwhgAACtRIgaKiVNP0ggAACCCCAQLUFCBqqLUz7CCCAAAIIBBAgaAiAxCEIIIAAAgggkAgBgoZElIlBIoAAAgikXYCgIe0VZn4IIIAAAgiYI0DQYE6tmSkCCCCAQIwFCBpiXByGhgACCCCAAAKhBAgaQnFxMAIIIIAAAtURIGiojiutIoAAAggggEDtBQgaam9OjwgggAACCHQQIGjgokAAAQQQQACBtAgQNKSlkswDAQQQQCDRAgQNiS4fg0cAAQQQQAABhwBBA5cDAggggAACMRAgaIhBERgCAggggAACCEQiQNAQCSONIIAAAgggUJkAQUNlfpyNAAIIIIAAAvERIGiITy0YCQIIIICAwQIEDQYXn6kjgAACCCCQMgGChpQVlOkggAACCCRTgKAhmXVj1AgggAACCCDQUYCggasCAQQQQACBGAgQNMSgCAwBAQQQQAABBCIRIGiIhJFGEEAAAQQQqEyAoKEyP85GAAEEEEAAgfgI2EEDXwggkFyB/uPXZlfO6dUgIrnkzoKRI4AAAggggAACCCCAQFoECBrSUknmYawAQYOxpWfiCCCAAAIIIIAAAgjEUoCgIZZlYVAIBBcgaAhuxZEIIIAAAggggAACCCBQfQGChuob0wMCVRUgaKgqL40jgAACCCCAAAIIIIBASAGChpBgHI5A3AQIGuJWEcaDAAIIIIAAAggggIDZAgQNZtef2adAgKAhBUVkCggggAACCCCAAAIIpEiAoCFFxWQqZgoQNJhZd2aNAAIIIIAAAggggEBcBQga4loZxoVAQAGChoBQHIYAAggggAACCCCAAAI1ESBoqAkznSBQPQGChurZ0jICCCCAAAIIIIAAAgiEFyBoCG/GGQjESoCgIVblYDAIIIAAAggggAACCBgvQNBg/CUAQNIFCBqSXkHGjwACCCCAAAIIIIBAugQIGtJVT2ZjoABBg4FFZ8oIIIAAAggggAACCMRYgKAhxsVhaAgEESBoCKLEMQgggAACCCCAAAIIIFArAYKGWknTDwJVEiBoqBIszSKAAAIIIIAAAggggEBZAgQNZbFxEgLxESBoiE8tGAkCCCCAAAIIIIAAAgiIEDRwFSCQcAGChoQXkOEjgAACCCCAAAIIIJAyAYKGlBWU6ZgnQNBgXs2ZMQIIIIAAAggggAACcRYgaIhzdRgbAgEECBoCIHEIAggggAACCCCAAAII1EyAoKFm1HSEQHUECBqq40qrCCCAAAIIIIAAAgggUJ4AQUN5bpyFQGwECBpiUwoGggACCCCAAAIIIIAAAsJmkFwECCRegKAh8SVkAggggAACCCCAAAIIpEqAFQ2pKieTMVGAoMHEqjNnBBBAAAEEEEAAAQTiK0DQEN/aMDIEAgkQNARi4iAEEEAAAQQQQAABBBCokQBBQ42g6QaBagkQNFRLlnYRQAABBBBAAAEEEECgHAGChnLUOAeBGAkQNMSoGAwFAQQQQAABBBBAAAEEhKCBiwCBhAsQNCS8gAwfAQQQQAABBBBAAIGUCRA0pKygTMc8AYIG82rOjBFAAAEEEEAAAQQQiLMAQUOcq8PYEAggQNAQAIlDEEAAAQQQQAABBBBAoGYCBA01o6YjBKojQNBQHVdaRQABBBBAAAEEEEAAgfIECBrKc+MsBGIjQNAQm1IwEAQQQAABBBBAAAEEEBBhM0iuAgSSLkDQkPQKMn4EEEAAAQQQQAABBNIlwIqGdNWT2RgoQNBgYNGZMgIIIIAAAggggAACMRYgaIhxcRgaAkEECBqCKHEMAggggAACCCCAAAII1EqAoKFW0vSDQJUECBqqBEuzCCCAAAIIIIAAAgggUJYAQUNZbJyEQHwECBriUwtGggACCCCAAAIIIIAAAmwGyTWAQOIFCBoSX0ImgAACCCCAAAIIIIBAqgRY0ZCqcjIZEwUIGkysOnNGAAEEEEAAAQQQQCC+AgQN8a0NI0MgkABBQyAmDkIAAQQQQAABBBBAAIEaCRA01AiabhColgBBQ7VkaRcBBBBAAAEEEEAAAQTKESBoKEeNcxCIkQBBQ4yKwVAQQAABBBBAAAEEEEBACBq4CBBIuABBQ8ILyPARQAABBBBAAAEEEEiZAEFDygrKdMwTIGgwr+bMGAEEEEAAAQQQQACBOAsQNMS5OowNgQACBA0BkDgEAQQQQAABBBBAAAEEaiZA0FAzajpCoDoCBA3VcaVVBBBAAAEEEEAAAQQQKE+AoKE8N85CIDYCBA2xKQUDQQABBBBAAAEEEEAAARE2g+QqQCDpAgQNSa8g40cAAQQQQAABBBBAIF0CrGhIVz2ZjYECBA0GFp0pI4AAAggggAACCCAQYwGChhgXh6EhEESAoCGIEscggAACCCCAAAIIIIBArQQIGmolTT8IVEmAoKFKsDSLAAIIIIAAAggggAACZQkQNJTFxkkIxEeAoCE+tWAkCCCAAAIIIIAAAgggwGaQXAMIJF6AoCHxJWQCCCCAAAIIIIAAAgikSoAVDakqJ5MxUYCgwcSqM2cEEEAAAQQQQAABBOIrQNAQ39owMgQCCRA0BGLiIAQQQAABBBBAAAEEEKiRAEFDjaDpBoFqCRA0VEuWdhFAAAEEEEAAAQQQQKAcAYKGctQ4B4EYCRA0xKgYDAUBBBBAAAEEEEAAAQSEoIGLAIGEC8QlaOg7bs2tDRlrvEhu8q6Nu6ZaJzac1ZCxpollnaKIs7tlcza3c/jqlr7P+ZH3+daqo629Os9tEDlXH5PdnXtBLJm+7f2tyzYsGvS++9x+Y5/8XqYhd43q9+3Hn5+2X69j+mUy1lTLsj6/p19r+OqW0337TfglwPARQAABBBBAAAEEEIiVAEFDrMrBYBAILxCHoKFPn1WdOvVsWJZVAUEuOyKXyYxusDJ93LPJZnPvffhh5vCnbj/9Def31PmZkzvPyYh8208gJ7nlb775pxGb7r34PX1MW7+ZZVmxyuo3vDZnIIAAAggggAACCCCAQCkBgoZSQnwfgZgLxCJoGLmqS8MBDS/kcvLpjGVtzuZyJ0jGumnbu1vnq1UI/cetuUwyVquIWNnsruGPzetzf2FY0LBMMpnB2Wx2h1i5Sdvee6dFnWcHECfuNbNtxYJINpsb/ti8M/ac69Wv4/y2fqVVxLLc58a8rAwPAQQQQAABBBBAAIHEChA0JLZ0DByBNoE4BA29v/X4YZ07Wb+1MpkD7bBAsiOdYULb9+W3VqbhQHfQoEOIbDa7M5ezeq9qPmOds7Z92sMEy8ocolY1PDqn1xARK6eOKWxX9WuNdAYRhd8vDCm4fhBAAAEEEEAAAQQQQKA6AgQN1XGlVQRqJhCHoKE9LLirbdK5ySvnnNHkBPALGpwhQvt5k1UDBUFD++MRkmkY7A4anCslvM4naKjZZUhHCCCAAAIIIIAAAgjkBQgauBgQSLhAHIIGvRFkLpfb+OZb7/fedO85+X0UFG//MWt6SSd5IpvNFaxa8PvzoEGD3ggybL8JLznDRwABBBBAAAEEEEAg1gIEDbEuD4NDoLRAvYMGvRGk2mPBazWDHTS079GQy+WecQYRpQIKda7fqge9EaRa6eC3GkLv0ZDLSUG/pVU5AgEEEEAAAQQQQAABBMoVIGgoV47zEIiJQN2DBsceCu79F+ygoP2NFCqIaHv04Ywh6vEIvz93s+rHH3Ji7ePcw8EZQHht9OgMItyPXMSkdAwDAQQQQAABBBBAAIFUChA0pLKsTMokgXoHDXojyJxYe3u+utIRRDhXPARZCaHq6Pd4xJ4AIlOy31wuO+XRub3VvhEF+z+YdJ0wVwQQQAABBBBAAAEEaiVA0FArafpBoEoC9Q4a9EaQfvsk+K5I8Fnp4GTSezh4vZ7S73EMfb5fv1UqA80igAACCCCAAAIIIIBAuwBBA5cCAgkXqHfQkN9nwfFYhFdYkM3K++4VD863RuzevfuSVc1n3qPP7Tv2iXMylvxYvTLT69GH/EoH1ysv9fl7Nprs2G/CS87wEUAAAQQQQAABBBCItQBBQ6zLw+AQKC1Qz6AhyOMPxVYeFJ4vks1md1iW9VvLsr6kZ56T3d9/882/jNl078X5N1mwEWTp64IjEEAAAQQQQAABBBColwBBQ73k6ReBiATqGjQ49l/I5bIXPTq39wPOaalAwOrZaVZDxhrv3AjSfUzmpIbLM2JdLpZ1ivqeChwylvVfu8WatWpur9+7qYJsBJk5ca+ZmYac6ve/H53Ta4iIxf4MEV1zNIMAAggggAACCCCAQDEBggauDwQSLlDPoCHhdAwfAQQQQAABBBBAAAEEqiBA0FAFVJpEoJYCBA211KYvBBBAAAEEEEAAAQQQKCVA0FBKiO8jEHMBgoaYF4jhIYAAAggggAACCCBgmABBg2EFZ7rpEyBoSF9NmRECCCCAAAIIIIAAAkkWIGhIcvUYOwIiQtDAZYAAAggggAACCCCAAAJxEiBoiFM1GAsCZQgQNJSBxikIIIAAAggggAACCCBQNQGChqrR0jACtREgaKiNM70ggAACCCCAAAIIIIBAMAGChmBOHIVAbAUIGmJbGgaGAAIIIIAAAggggICRAgQNRpadSadJgKAhTdVkLggggAACCCCAAAIIJF+AoCH5NWQGhgsQNBh+ATB9BBBAAAEEEEAAAQRiJkDQELOCMBwEwgoQNIQV43gEEEAAAQQQQAABBBCopgBBQzV1aRuBGggQNNQAmS4QQAABBBBAAAEEEEAgsABBQ2AqDkQgngIEDfGsC6NCAAEEEEAAAQQQQMBUAYIGUyvPvFMjQNCQmlIyEQQQQAABBBBAAAEEUiFA0JCKMjIJkwUIGkyuPnNHAAEEEEAAAQQQQCB+AgQN8asJI0IglACm4mJ5AAAN2ElEQVRBQyguDkYAAQQQQAABBBBAAIEqCxA0VBmY5hGotgBBQ7WFaR8BBBBAAAEEEEAAAQTCCBA0hNHiWARiKEDQEMOiMCQEEEAAAQQQQAABBAwWIGgwuPhMPR0CBA3pqCOzQAABBBBAAAEEEEAgLQIEDWmpJPMwVoCgwdjSM3EEEEAAAQQQQAABBGIpQNAQy7IwKASCCxA0BLfiSAQQQAABBBBAAAEEEKi+AEFD9Y3pAYFIBAaMe7JnrlO2e4fGstYqyeT6uv/c2pXZumLe6b+LpHMaQQABBBBAAAEEEEAAAQQCChA0BITiMATqLdB//NpxIjI3xDiuXjmn17wQx3MoAggggAACCCCAAAIIIFCxAEFDxYQ0gEBtBPo0rerSadteL4mV+3TJHnfL6+9l/nb4r+cO+6DksRyAAAIIIIAAAggggAACCEQoQNAQISZNIVBtgRCrGljNUO1i0D4CCCCAAAIIIIAAAgh4ChA0cGEgkCCBQKsaWM2QoIoyVAQQQAABBBBAAAEE0idA0JC+mjKjlAsEWNXAaoaUXwNMDwEEEEAAAQQQQACBOAsQNMS5OowNAQ+BoqsaWM3ANYMAAggggAACCCCAAAJ1FiBoqHMB6B6BcgSKrGpgNUM5oJyDAAIIIIAAAggggAACkQkQNERGSUMI1E7Ac1UDqxlqVwB6QgABBBBAAAEEEEAAAV8BggYuDgQSKuCxqoHVDAmtJcNGAAEEEEAAAQQQQCBNAgQNaaomczFKoGBVA6sZjKo9k0UAAQQQQAABBBBAIM4CBA1xrg5jQ6CEgGNVA6sZuFoQQAABBBBAAAEEEEAgFgIEDbEoA4NAoDwBtaqhYXvm17v3zX5xdVPfD8trhbMQQAABBBBAAAEEEEAAgegErHf/++ZcdM3REgII1FrgvV2d5GOddtW6W/pDAIGIBD42eHeDZTVlI2qOZhBAAAEEEEAAgboLEDTUvQQMAAEEEEDAZAGCBpOrz9wRQAABBBBIpwBBQzrryqwQQAABBBIiQNCQkEIxTAQQQAABBBAILEDQEJiKAxFAAAEEEIhegKAhelNaRAABBBBAAIH6ChA01Nef3hFAAAEEDBcgaDD8AmD6CCCAAAIIpFCAoCGFRWVKCCCAAALJESBoSE6tGCkCCCCAAAIIBBMgaAjmxFEIIIAAAghURYCgoSqsNIoAAggggAACdRQgaKgjPl0jgAACCCBA0MA1gAACCCCAAAJpEyBoSFtFmQ8CCCCAQKIECBoSVS4GiwACCCCAAAIBBAgaAiBxCAIIIIAAAtUSIGioliztIoAAAggggEC9BAga6iVPvwgggAACCIgIQQOXAQIIIIAAAgikTYCgIW0VZT4IIIAAAokSIGhIVLkYLAIIIIAAAggEECBoCIDEIQgggAACCFRLgKChWrK0iwACCCCAAAL1EiBoqJc8/SKAAAIIIMCjE1wDCCCAAAIIIJBCAYKGFBaVKVVX4J6VG2X0/AftTr7z1b7ynYv6VbXDWvcXZDJxHFOQcXMMAnEUYEVDHKvCmBBAAAEEEECgEgGChkr0ODfWAn/++9vSa/x/ytZ3P+gwziN7/JOM6HeSjBp4mnTbu3PgeezanZXhM+6Xn/3mBfucnkccJL+acXmoNgJ3JiK17i/I2LzG9MsZl8vHQjgG6YdjEDBFgKDBlEozTwQQQAABBMwRIGgwp9bGzfTXz/9FBtzQWnTee3VqkF/NvFw+/9kegX1q/dv8WvengoQb7/6VzP/vJ0X53Hf9RXLevxxV4FPrMQUuDgcikEABgoYEFo0hI4AAAggggEBRAYIGLpDUCjiDBufKg1fe2ibfmLtM1jz3J3vu1V6VkDRg94qFH147TIaecULSpsF4EUiMAEFDYkrFQBFAAAEEEEAgoABBQ0AoDkuegF/QoGbi/F45qxqSpxF8xAQNwa04EoEoBAgaolCkDQQQQAABBBCIkwBBQ5yqwVgiFSgWNHy4Y5ecNHqevPzmNrtP/Vt7fY4OH/7fK2/Jda0/s/d5uHPcBXJR355S6rGB/3nlTWls/ZmsfGZLfj5qT4jrhvaWf/vScQX7OVTa3+ObXpK5P1mT70uN+6t9TpTvfXNgQT9qTIt+vl4eWP1sfs8Kr2Nv+P4v7EcmvL7U8b+cebn8y2d7RGqgPK+a/6B067KXPHfHeHn2T6/J5HtXyDN//Js9DGU+78rB7AER6aeDxuIkQNAQp2owFgQQQAABBBCIQoCgIQpF2oilQLGgwb1RpFfQ8JUzT5R7H92Yn9ug046R+28YXvQm2xlCeKG4H9NwBg1h+yvWl/NtGGHGFEXQoIODnM9VoQycm0c6g4Yhpx9fYK6bsM+Zfrl8rEvwjTtjeVEyKAQ8BAgauCwQQAABBBBAIG0CBA1pqyjzyQsEfXTiY132kt8vGi+f2P9jBY9UuCn1zbvfigZnf6rN1bdcIccc/ElRe0IMuP7O/OoJZwhQbMPKYv2pFRknj54nf31zm71ho97Q8vW3t8vtDz9t/5l+7aYa74KfPiUTh58lZ530f+2VDu4xOfdhCPLoRDGDs29oFRUyKINVt1whx7YbnH39nfZ41Zc7CFErGnQwcXH/k+WWbw6Ut7e/L/+/vfsHkaOK4wD+DhGLA7FQtBBiY5WUFhJiJUYCaqooxMI/WIixOiJy2kQIXCMoKASSCyqBCBZqc4hco9gJIqQ3hYWFjRaRSDCevDGzvJ3bP7N3uzc7731S3s7OzPv8Zov3zW/eO75+Kfz6+//f+eTs8+GUtSL8wjMUEDRkWFRDIkCAAAEChQsIGgp/AHIe/qTFINOJf92pEC2aE//42eW1U9XE/dY/t6tJ+qhJ9rTJ+bh72ev10qBhr4tZjgsLpo0lOo0zeHHj87B1Z+vPZjAQx1qHEGlXQ9oBEb2vrp8OK3cezEmf5fzsGltZAoKGsupttAQIECBAoAQBQUMJVS50jG22txz3KkMkGzeBHzXJTtd8SDskavr087QDYVLXRf3dcderOxricYcPPVh1LMSJett/8w4aqvDjzIdVB0I0iOstPHDf6uB20s+b6z3UHQ1pp0Md/Bx/ZzPs7IRqbGkI0XacjiOw7AKChmWvkPsjQIAAAQIEZhUQNMwq5vjeCEwKGo4deSScefborol5+p200yEd9KgJerrmw16DhlmuV0/Cn1rfHKpHnMDHwOH1Zx6fuhhk+sV0gr/XjoZo8MTahfDHjZuCht78StzoMggIGpahCu6BAAECBAgQmKeAoGGems61VAJtugWaN9ynoCHee1xr4c2Pvx7a4SL+PQ0tpi0GGY8XNCzVo+tmChMQNBRWcMMlQIAAAQIFCAgaCihyqUNc1qBh3OKTs3Y0pHWNXQib3/wYzl7aqv5cv55x5NBDQ4tGfvbWC4Mujnm/OjFLR0P6akW6DoNXJ0r9tZY9bkFD2fU3egIECBAgkKOAoCHHqhpTJXCQQcO01w3aLAa5n6ChLnm9PWUdNNx/72o4tnYh/Hnj5q41J+YdNESD/S4GKWjw4y1RQNBQYtWNmQABAgQI5C0gaMi7vkWP7iCDhgidTtwnbW+ZbiW5n1c1nnz7Yjj/0tPh5NHD1XoMsaPgxLuXq200q46Bi2vhr79vDYKG+Let86+Exx59uHrV4uX3v6gCiPivOcGvA4tRnzXHOm6ryknbW6Y7UuhoKPpnavBxK9jnbt+1snLuXxgECBAgQIAAgVwEBA25VNI4dgkcdNDQ7GoYVZJR/2NfL+g4S0dDuvjktOukocG4x2RkJ8H6ZthJvtDcKeKNj77aFVI0uxqm3VsdWth1wg+4ZAFBQ8nVN3YCBAgQIJCngKAhz7oa1QG/OlGDx4n2d9euh/eubIeff/ltUId573IRT/z9tevhgy9/GFoIctR14j19uv1TOHdle9DBEI/bePVEOL1xteqAaAYN8fzNroe43ee3G6+F1XvuHureaH53VgMdDX6upQsIGkp/AoyfAAECBAjkJyBoyK+mRkSAAAECPRIQNPSoWG6VAAECBAgQaCUgaGjF5CACBAgQILAYAUHDYlydlQABAgQIEOhOQNDQnb0rEyBAgAABi0F6BggQIECAAIHsBAQN2ZXUgAgQIECgTwI6GvpULfdKgAABAgQItBEQNLRRcgwBAgQIEFiQgKBhQbBOS4AAAQIECHQmIGjojN6FCRAgQIBA8OqEh4AAAQIECBDITkDQkF1JDYgAAQIE+iSgo6FP1XKvBAgQIECAQBsBQUMbJccQIECAAIEFCQgaFgTrtAQIECBAgEBnAoKGzuhdmAABAgQIeHXCM0CAAAECBAjkJyBoyK+mRkSAAAECPRLQ0dCjYrlVAgQIECBAoJWAoKEVk4MIECBAgMBiBAQNi3F1VgIECBAgQKA7AUFDd/auTIAAAQIE7DrhGSBAgAABAgSyExA0ZFdSAyJAgACBPgnoaOhTtdwrAQIECBAg0EZA0NBGyTEECBAgQGBBAoKGBcE6LQECBAgQINCZwEpnV3ZhAgQIECBAgAABAgQIECBAIDsBQUN2JTUgAgQIECBAgAABAgQIECDQnYCgoTt7VyZAgAABAgQIECBAgAABAtkJCBqyK6kBESBAgAABAgQIECBAgACB7gQEDd3ZuzIBAgQIECBAgAABAgQIEMhOQNCQXUkNiAABAgQIECBAgAABAgQIdCcgaOjO3pUJECBAgAABAgQIECBAgEB2AoKG7EpqQAQIECBAgAABAgQIECBAoDuB/wAmxrM4xtxniAAAAABJRU5ErkJggg=="/>
        <xdr:cNvSpPr>
          <a:spLocks noChangeAspect="1" noChangeArrowheads="1"/>
        </xdr:cNvSpPr>
      </xdr:nvSpPr>
      <xdr:spPr bwMode="auto">
        <a:xfrm>
          <a:off x="609600" y="2430780"/>
          <a:ext cx="5059680" cy="4693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2</xdr:col>
      <xdr:colOff>4450080</xdr:colOff>
      <xdr:row>38</xdr:row>
      <xdr:rowOff>121920</xdr:rowOff>
    </xdr:to>
    <xdr:sp macro="" textlink="">
      <xdr:nvSpPr>
        <xdr:cNvPr id="3075" name="AutoShape 3" descr="data:image/png;base64,iVBORw0KGgoAAAANSUhEUgAABBoAAAPPCAYAAABqiKhNAAAAAXNSR0IArs4c6QAAIABJREFUeF7svQmYFOW1/3+qZ9CBuKDmXn/mGhW5Edwiam40YcdBNBESEfkrlyCihkEjm9dBI+oMso6KMghXYExco3EgkqBJvCA7CRDBKInLvWR1i2IUxBWY7v/z1lBNdU11V1V3dXctn34en0em3+Wcz3mrZ95vn/e8mvCCAAQgAAEIQAACEIAABCAAAQhAAAI+EdB8GodhIAABCEAAAhCAAAQgAAEIQMCBwBkXz/5UNK0KUBCIMgFdaNjw16dTUXYS3yAAAQhAAAJBJ/DN479doWlaMuh2Yh8EIAABCBRGAKGhMH70DgcBhIZwxAkrIQABCEAg4gQQGiIeYNyDAAQgsJ+AITTsOqxj+78+eOVngIFAlAicMfiej0TkCwgNUYoqvkAAAhCAQGgJIDSENnQYDgEIQMATAYQGT7hoHDICCA0hCxjmQgACEIBAtAkgNEQ7vngHAQhAwCCA0MBaiDIBhIYoRxffIAABCEAgdAQQGkIXMgyGAAQgkBcBhIa8sNEpJAQQGkISKMyEAAQgAIF4EEBoiEec8RICEIAAQgNrIMoEEBqiHF18gwAEIACB0BFAaAhdyDAYAhCAQF4EEBrywkankBBAaAhJoDATAhCAAATiQQChIR5xxksIQAACCA2sgSgTQGiIcnTxDQIQgAAEQkcAoSF0IcNgCEAAAnkRQGjICxudQkIAoSEkgcJMCEAAAhCIBwGEhnjEGS8hAAEIIDSwBqJMAKEhytHFNwhAAAIQCB0BhIbQhQyDIQABCORFAKEhL2x0CgkBhIaQBAozIQABCEAgHgQQGuIRZ7yEAAQggNDAGogyAYSGKEcX3yAAAQhAIHQEEBpCFzIMhgAEIJAXAYSGvLDRKSQEEBpCEijMFHn79XfkyovGye5dH0mX0zrL/OYGqWp/MGggAAEIRIoAQkOkwokzEIAABLISQGhgcUSZAEJDlKMbMd/mTm2SJ5qWSrt2lTJ/cYOccsZJEfMw2u48/eRymVE7R3dy1PhhctX4YdF2GO8gkCcBhIY8wdENAhCAQMgIIDSELGCY64kAQoMnXDR2S+Ddt9+TmktulHfe2mHb5fSzT5Ye1efIkJEDXWUlvPS7l2XMpbX6WPVza6V6YC+3ptAuIAQQGgISCMwIPAGEhsCHCAMhAAEI+EIAocEXjAwSUAIIDQENTNjNMh9zyOWLyk4YXXuFXH7NxVmbtexrkZtrpsmGFZv5JjyPhaH4zZ/543Q2yLT7fyjdz/t6HiMV1gWhoTB+9I4PAYSG+MQaTyEAgXgTQGiId/yj7j1CQ9QjXCb/zEJDVYcqWbL+Ael45OG6Nf98931pfnCZPDK/OW0dqfTFC5RZqFGzlCsjBKGheDFm5GgRQGiIVjzj5M1549dcJ1JxmVTIyiP//taU5uahLXHyH18h4JUAQoNXYrQPEwGEhjBFK0S25hIaDDc2rd0qE0fcpv+TugvFCy5CQ/HYMjIEikEAoaEYVBmz2AT6jP/tCQnZszmRqPiXZDL5i6O+2XNw81ANoaHY4Bk/1AQQGkIdPox3IIDQwBIpCgE3QoN1A2yX1aBqPTy2YIk8+9Qq/bYJ9Tq+87Ey4rqhcsHgfra2b/nNi/LjxifkhY3b0iLGgIv7yoT6mox6EH/70xsyp36hKMHDeBlj97mwe0bbxQ8uk3vqFujNbp09MWNuu2/qjcKVqr2dX6rmRO3VU3Sfep1/rsxYODltgxefjdoVhlDz9z+9IffWL9THVXb+38t/1o9M2L3sxB0vc2dbOCqui2Y/Kksf+5Vuh5rnplljZd++FttikI5sJ80RSXkvIJl1HdTVSFWH1ttK1Br42SPPZKwvZa9aL+PrRkv7DlUZbqox1XrctKZ1zeRqW5QHi0FjQQChIRZhjpyThtAgoh2uSWrUcx1XPS51dcnIOYpDEPCRAEKDjzAZKnAEEBoCF5JoGORGaFCemos8Wq+sNG/G7ahYN+iqzf0ND2UcyTD3M7c3iwN2Y1ttySUc2AkN5p/ZXcWZbTyvPpuFhvO/20eeaV6Rdkf5+6Xj/p9rocHr3HbcrOJRttVsFl8c2eYhNNx/50PyyLwDR3Os62D6glt0VjMnzZFUyt5KFbd5T85Kiw0qpjMnNUrKpsOocftv0dCi8fziRXkJIDSUlz+zQwACECgVAYSGUpFmnnIQQGgoB/UYzOlWaMjWzvxz9a3xlHk36d/85zoGYBYtVF2IpqWzpdNJx4nxLf27b+3QMwdytTPflOFpM2y5ttFqv/k6zj2f75HL+o7Wb+QwZxUU6rN1WRn2uzk6kc/cdsvYLLCoGCx6arYc3/nf5OYx02TD8s3pLp7YehQaVHyvHTpJFwRabbhbTuxyfMY6MISGJ3/0c7l6wnD5eq8z9QwWtVbGDKmVf7z5rm5rXeON0n9Qb1Exu7xfjf5zFbN5zbPk1G5d0vVG2h3UTq4aN0wEoSEGn27FdxGhofiMmQECEIBAEAggNAQhCthQLAIIDcUiG/NxCxUachUONI9tZCm42UyrkDi1y5Zh4fitu0VocCuImLMdvPqs/DHbq/6teNw+50Z9M7x37z598+zks+rnOPfAcbJ7Z9tjHuZl3maexlqpHtR6Dal5o67+XSyhQdnwwzHTZP1+UcMQCrw8jubMBSNTYc+eA0KDNdPBy9i0hYAbAggNbijRxolA33Eru2gVlbMTKe1C0TRdBk0mk69pWmLGjoqPF79014CPrWP0nbC+ISGpG0TTlh35+luXWIs59h+/tntKS6xOplKf75XUV9bd2+ttYwyjbyqVepr6DE7R4X0ItBJAaGAlRJkAQkOUo1tG3woRGg497JD0dZZ2dQTMGQHGjRaffvyZXHnROL0mgPWWCzMGu77GbRjGhtgu28Cr0GDdvJuPbdiNZd6ku/VZ2Z3r6Inht5PQ4GrufqPlnTd36GwXr3tAjjiq9QaRNmz3t2v91r9BTu12UrpJNjHDka2HjAa17kYNHC8f7ty939YmOeKojp6eBCehQQ3WuesJeiZErwHnehqbxhBwQwChwQ0l2mQj0KfPqsrEmZV3aaJdr2mSsGuXEvn5Zzv/+b0NP/rObuP9PiNXVSWOSPwxoVV00kSmdj+se11dnZZRYyFDTHiz5+Dm5tZij2rOirO0Zi1VOUjTZFrH19+q58YJ1igEnAkgNDgzokV4CSA0hDd2gba8EKGhwxfap48WODlpJzTY1UQwxnGyK9uxBsfNsCWjQc1nN1c2EcU8r1ufrUKDXc0KNZaT0OB17mxCg+7v/syHVkEic5NfaqHBTeaBXTFIM39z7QXzkQyjjRJUlOAw5MqBGcVDnWLI+xDIRQChgfWRL4EDG/6K7yRTqb1aIlHX8tlbc1fPH/qRek+6Vcyo0LSJmqYlUsmW4eaCjeZijpJI9V05u9dvRbR0FRvz2JqmZQgRZpEilZTvPddxBYUg8w0i/WJFAKEhVuGOnbMIDbELeWkcdtrQG1bYfSOfSGiuhQZDVPjgvZ3pjIagCA12G3x1rt/IvDDb6WWzb+5n5lcKoUGf+8mG9K0N5tUUNqGhNXMhezFI5Zu1yKOq4TDrprmycc2WjAdJsVd1H/ZnJ5fmIWOWyBJAaIhsaIvuWP/xG0YmE6mmVDLZolVW9Hnurm9uzBALTFkLKZFfmI9H5DoWoQzPFBNavmcWKQ70TSbtRIqiO84EEAgpAYSGkAYOs10RQGhwhYlGXgm4ERqyXW/plMpvZ4ub+VQ/p3bZjlbkk9Gg5jN/i682o92rz7G94jEfn9X4fggN+c5tjYPOLiRHJ6zFHevvmyS9B3xDd8nu6IS1yKNi9tSjv9SvElVFJ80FIr0+K7SHgJUAQgNrIh8Cbo4+mLMSUppmERr2ixQt8tLHyQ/7bJr7rQ/NduTKeEgLHFn65uMPfSAQBwIIDXGIcnx9RGiIb+yL6rnThl5NvmntVpk44jbdDmtdBfPGvn5urVQPbC0qmO1lzQjI1sfpGEG2mgfZ0v6t85qLHFqFDbUZPbHrCfLatu0Zt00YPnn12S+hQY2Tz9zWWORbDDIXW+OmBzWXla3dWrAWncxWDNJcyyHXNZZO11beN61JHl+0FKGhqJ8m8RscoSF+MffDY5VVkNS0NalUyjabQc2RS2igEKQfUWAMCHgjgNDgjRetw0UAoSFc8QqNtbmEhn+++740P7hMHpnfnPbHKgyYN/zm6y1VB7Wh/f3mP8iPG5+QM889Xa4aP0wfx3q1onG9pTHf37a/rl9vma2dSos3X29ptsl6Jebcx6dLl1M7p4tWGo5YN8PWzbfRzu54Rz4+u8losAoJdhv2fOa2W4xmtsrHW2ffIMedmPt6y9baB7WSSrUKTo0/mS5dT+uccXuEW6HBWAfGkQjz9ZbmdTB28jUyatCBopGNP5mmX1epxK+6sXfqxST1OccN09fX22+8o6+Nmkkjpe+3uuv1GNQa/8FlN+tXXtrVpAjNw4qhgSOA0BC4kITCoD7j196p6i+kktqLnx8svTc09EgXejQcyJb1kKv+gtHXuRBkxXdU7QYKQYZiuWBkQAggNAQkEJhRFAIIDUXByqBmoSEXDSUi3DRrrFwwuF+bZuZNa7YxzGJAtk290TfbVZh2Y7sVDFTf088+Wf66/XX9xgu7TbydH9m+nffqs1uhwXoNprLberuF17ntuJmPT1jf7z+ot7z0/Mvyzls7MjjpcRszTTbsv5LS3M+JrZ0NrVdcTpf1yzfZLhujnsJ90x+QJxYtzfmwmoUG4zYL2/WyX5CwHrHgkwAC+RBAaMiHWrz75MpUMJPJdvzBsRBkjhspKAQZ77WH94URQGgojB+9g00AoSHY8QmtddbsALMjaoN72lldpe+3e8i3L+2fs1q/uhVgTv1CefnF/9U38sYG+byBveTyay6Wfz+5UwYjtclc9tP/kV888ax+REG9ju98rC4GTKivSc+l2j3/mxdlwZ0Pp9uptmeec5oMveq7ojaj1pfq0zi1SRY/uEx/S7/icOJw+crJndIFHu0EBKvoYnd9pXkuLz67FRrU+Orb+tuvb0hztMuq8DJ3tsWZjdO5vc8S4yiEnZCTja2xwXdzdMKwKec6qKvRi1kabe6/8yHZvbN1ban4X3/L1bpQoTIVzEcntvzmRXlswRLZtGZr2vVc6yW0Dy+Gl50AQkPZQxA6A9xkJCin0lkJSe1Fcx0Gp0KQRj+72yooBBm65YLBASKA0BCgYGCK7wQQGnxHyoAQgAAEIACB/AkgNOTPLq493WQ0GIKAaFJpvdrywG0Vqc/2Suor6+7t9bbBst/1a87XKhO/1DStIplM7rHeKkEhyLiuOvz2gwBCgx8UGSOoBBAaghoZ7IIABCAAgVgSQGiIZdgLdtrY8GsiShC4cmXHlQ9LXV1SDayLBRXaY1oi8cWUyM/N11qq980ihNG3z+reiUS3RJ2mJW5WmQyqXTKZ+tgqRGTUbvhmz8HNQ7WWgp1hAAjEhABCQ0wCHVM3ERpiGnjchgAEIACBYBJAaAhmXIJulTmrQTRN07MPRLYkEtq5IprWKhTse/DzD3eN3fCj72QUijRqNCQSFf9i9TPZIi9oiX1NolU2ppLJZ456s+fg5uZWMcF6ZINCkEFfJdgXNAIIDUGLCPb4SQChwU+ajAUBCEAAAhAokABCQ4EAY9xdbfwrz6wcJanU1ZLQvqYEBiU4pBLSXJGqnLXinm/8QURL2SFSYoOm7WmqkES//ULFa5qWmPHc4Sse6b+z/4hkItWUEJne/bDudXV1mp4pkVkIsuV7z3Vc9biRRRHjMOA6BFwTQGhwjYqGISSA0BDCoGEyBCAAAQhElwBCQ3Rji2cQgAAEzAQQGlgPUSaA0BDl6OIbBCAAAQiEjgBCQ+hChsEQgAAE8iKA0JAXNjqFhABCQ0gChZkQgAAEIBAPAggN8YgzXkIAAhBAaGANRJkAQkOUo4tvEIAABCAQOgIIDaELGQZDAAIQyIsAQkNe2OgUEgIIDSEJFGZCAAIQgEA8CCA0xCPOeAkBCEAAoYE1EGUCCA1Rji6+QQACEIBA6AggNIQuZBgMAQhAIC8CCA15YaNTSAggNIQkUJgJAQhAAALxIIDQEI844yUEIAABhAbWQJQJIDREObr4BgEIQAACoSOA0BC6kGEwBCAAgbwIIDTkhY1OISGA0JAlUC37WuTmmmmyYcVmqZ9bK9UDe4UkpJgJAQhAAAJhJoDQEOboYTsEIAAB9wQQGtyzomX4CMRKaPAiHrz0u5dlzKW10uv8c2XGwsnhi2xMLfYS45giCrTbb7/+jowaOE6OOfZomffkLGnfoUq3t/Xn4+WYY/814+eBdsaFcdn8Uut429ZXZO/ne+U/ep7pYqRgNglD3BTrH46ZLutXbJK6OTfqorKmaWUFitBQVvxMDgEIQKBkBBAaSoaaicpAoOhCg7Hx27xmq8xf3CCnnHFSGdxsndLtJnTP53vksr6jpeORh8n85gapan9w2WxmYm8E3MbY26i0LhUBhIZWYUUJndcOnSSVlRUyr3mWnNqtS6lC4Os8CA354URoyI8bvSAAAQiEjQBCQ9gihr1eCCA02NB6+snlctct88oujHgJZBDazp3aJE80LS3rUROEBv9XQinjitDQKjS8/PvX5IaRdfIv/+8omfPYVDniqI7+B7YEIyI05AcZoSE/bvSCAAQgEDYCCA1hixj2eiGA0OCFFm1zEijlhjSbIQgN/i/SUsYVoaFVaIjKC6Ehv0giNOTHjV4QgAAEwkYAoSFsEcNeLwQQGrzQoi1CQwzXAEJD8YIeho14Id6HwT9qNBQSYfpCAAIQgEAhBBAaCqFH36ATCJzQoP7oW/bT/5H7Gx6S3bs+0vkd3/lYGXHdULlgcD/XPDet3SoL7nxYXtu2Xe+j+k6cUiP14+/KepPEu2+/JzMnNYrqa7xUv+E1Q6TTSce1mXvLb16Ux+5fkm7frl2lDLi4r0yor2lT10GN/diCJfLsU6sc/VJ/nF950Tj50pePblMjwu4be3XUY0btnKyFK7ON59Zfo/+Z55wmU+ffLI1Tm2Txg8tE+avqbvz5tb/p89u9Ro0fJleNH5Z+y+2cbgLtJcZembqZ3238va5pO0aK/Q13XGu7Dq22ep0vm6/GunITVydebuOeb0aDPv5NjbJpjbtn185eNcasmxplo3WM0UOkU5cDz3+uzXN607p8k9Q13ij9B/XOiSbbWE4b9FZb58rGNVsyPqv+c/QQObHItnb7+qlyx7yb5Jnm5XJ/w8Py4c7d+mfBgO/2lfH1o9MFPJVh+fjXduPfW4zajHZ+q2dj4pQxcmKX452WoWxat1UW3vmIvPrS/+lt1ee1+r1wx8TZWYtBpudcu0Uk1TqF6qd+L7iZ09EomwZkNORDjT4QgAAEwkcAoSF8McNi9wQCJTQYm0ElMHTueoKcdlZX+ccb76Y38tZNq5sNkvoD+MSuJ+iCg/r/qg5V+kbfemWlKr5We/UU/T21OehwSHv5+5/flBc2bktvqM2FLM2bMDVu169+RbZteUU3yXpThXls9f7pZ58sf93+elpwsLb3uik2bshQvi1Z/4B0PPLwDDSGrWZ+Xvw17Pnq104R0UQXapT487c/vaFzVIKImuPVbdt1zuoP/+M6H6vb0P28r+v/qZeXOZ2WsJW/U4y9MvU6f7b4e13T5vbGOlTPwPZX/iIzm251LKbqdb5cfqo6AW7i6sRKj/s1U2T3Tvtna15zg5zarbVIbD5Cgxp/0jVT5MOs4zsXU2wd4w5902z3/JsLMpZbaCi3rerzy/gcMH++qvh1Oa2zq9tCXDFM3wLRKjQYfVSMqgf2li8c2l7//aCejRmLJjsWzHymeYUuiKZSKf0z3e4zQ4lD5lsnzKzVz79waIeM3wvqZpRTz/S/UCdCg9OnCu9DAAIQiAYBhIZoxBEv7AkESmhQf9Tddet8qW+szfjm1mkjbXbNvNG6dfbEdBaE+lZqyoS7deFAvcxCg3HLxK6du6Vp6eyMudW35hNH3Kb/AW3cQJFtDjWuav/i5j/K9//re/o8xtjvvLVDrEKJ+kb8ljEz2ggfXjfFueoS2N36UYi/RhaD3e0huVLsvc6Z64HNJ8ZemeYzv138va7pQo8peJ3PzQdjITapuF/er0Z2fvChLHpqdsa37fqzdcVt0uVUtTltkPYdDvYsNGSOf3fGN8xq/BuuuF1OOvXEnFdieh3D1Sa5SBkNQbDVyGCYNPN6uXDwebroYBYB9EyOgb0zfm69ltQVQ4vQcN+0B/Ris7fP+S9daPByA6XZvsl3T9B/L6grLNXvBZXNsPW3L+mPgllo0FmfVyM73/9QFv3sbjmx64GMCZUZccOI/Wvrp7Ok/Rf8ra2B0ODmk4k2EIAABMJPAKEh/DHEg+wEAiU0ZDPT2KS+v+MDx5sgch0jMG/6zUKD3Tf+hi12G3WnowpmP5zaGu/bCRluj06o+bLNY7fB9uqveWNvzQQx+5prQ+p1zlwPbT4x9lNocIqpmw+cbGtaMVzy0NOO69zNHOY2Xp4h69iFCA2OcR8zTTav3ipGVoPXjAZ9/ElzZNS4zCM6ygcjBX/T6i05r4hUY8ycNEeudDmGq01ykYSGp5uXy8zaRhk59jL9SJLaLJs/q344ZrqY/S2GrZ9+/KktT3WUYkZto/Tsf45MX3CLbpufRyeU0KCejfuenOmYvWBdw0Y2Q4/qc2TGwlbbjJchKKjsCLPQYPTJyXrNFpn3U/+zGhAavH7C0R4CEIBAOAkgNIQzbljtjkAohAa7zX4293JtirJ982/0Maf8m8df+cx6+eyTz/TNn/r29eaaaVnrPJj7ubkBwdgA7927L33sIZ9Nsd04ZgHCnE3hxV+VuZDLHrdCg9c5cy3ffGKcD1M7G9zE1M2jl21NGxtzlTkyZd5N+jEcP15eniE/hQa3cc9XaHA/fvbjE3OnNckTi5ZmHPmxe/6N4xPF2Ly7/ca/9Vv9p6Tb1w8cTyq3rcb8Kpvm2qGTMjJI/BQajI1/ZWWF1N83SXqf/w09a8LNKzMbopetQLM+nUHR+r7RR9WkMI6Cmeda9csNoosuRTg+gdDgJqq0gQAEIBB+AggN4Y8hHmQnEEihQW2KNq7eIi9s2iaffPypbr15s2+Xtq/aOG0C7d43/yzXQjGODBhCw+Y1Wx2/dXazuTMfKTDqK+SzKc7lm9lWr/76ITTkM2e2WOQTYzVWPkxzCQ1u4m8VndysaeWfUWxT9Vfr7qZZY6XPhd3bFBjNtV7dPENq7S2865H0M2aM9+VO/yaXX3Nxevhswo5Tfz1WY6bJhuWbc34GKx/zERpaMxamyXpX49sLDebijU7Pf7mFhqDaanAzRIU9e/bK4nVNcsRRHX3NaFD+z532gF6I1qizoI5v9L2wh1R1ODhr+NoWl3QWGpItSVHZIRtWbJLU/gKQdhPoaxehgb+xIAABCEAgTwIIDXmCo1soCARKaLBusqwEc9UH8ENoyHUswLDFjXjgpa1fQoOa05rSb7e5dtqo263aQjMa8pkzKkJDvmtaFdqcU78wXQhVFUdt/Mm0NoU+rZy8zGc+EmMeRz/G82RDevOWTWjQ+w8cpxd5tPZXNRcOOqgyLTSouivVg3o5fih6OTphFhrqGmulv4vx7XipDeV6l0cdVP9yZTSYhQY3N1qUytZSCQ3GPOrZaJyyKH3jhno25jw2VRc27F6FCg23z8ksEOm4iH1oQEaDDxAZAgIQgEAICCA0hCBImJg3gUAJDcaGRv3haC4I6WVz7zWt3usm2Et7N239OjphbCrUtZjGMYz1KzbrVdbNxybc2GRdTUESGpRtXmNsZuOl7kW2TYvbozNmW/Nd06pYnSqQqm76sN5OYmefH8+Qddx8azSYMxoQGuw/o70cLQi60FDsoxNWgurZuPu2/9avpexVfa5Mt9ReMLf3enTCnNGA0JD33xd0hAAEIAABBwIIDSyRKBMIjNCQS0zwIjTkKtSn/jCtueRGUTdA2BWDdLORM28e3bQ3NmnZ2trZm63egpo7W0FL9Z5ZRFA3bqz85XqxS/H3WsywUKFB2eZ1zlwPXT4xzpdprs28U/z9WtNu+fs1n19CQ5u4L5jseKbeS0ZDevxJc6RX/3Nl+oLJnm4iMPw0ikH21MfILBRoF3+7IwJGO+NWiH+82VpYUF2VmevlRWjQ/d1fDNJccNHN+ObjDIXamq0YpLGZ91IM0o1duW6YyJVdYuaSqxik+r0wZkitGDEzrrfM1afYfxSQ0VBswowPAQhAIBgEEBqCEQesKA6BwAkN6ptb6xEGc4E8VZAxW40GhcicDm6+3tKaJm6eI1sfA7n6Q3Td8o1yyYiL9B8Z122q/zfPof6trqxU37CNu+37ettcY6vr926/viFdaNLwyywYmLMRzEKJGtvuqIfB6vjOx8r77+0Uu2/wvfrrdqObSwDwOqfT5kllbuze9VEG/1wxLoSp1Ra38c+VPWK3ptUmdfK1M/UbBcxr/Nc/W6lfwedW2Cj0GbL6W4hIZAgHH+7MjFW2Z8ur0GBsNNWVi7fePVEuuKRfhvnWZzeXcKDGUFcfXnjJeTnHMGcWpG+70ES/KtHYsKoBiiE0mP3NZevg712kiy5mW68cd3n6popCbDWut9QLMg74hs5KfZbVjb1T1Hturrf0YpcSGvbu2SO3XjdLRvxgaMaNE88+tUp/NnpWn5Mzo8HKzbje0vxzI2aG0KC/N2i8fPhB67ow+pjX7voVG+Xi4d/OKC7px69qhAY/KDIGBCAAgeATQGgIfoywMH8CJRMa1OZHbX4P63hoG2vH3naNvrEyNjSqgfomsMMh7eXVbdvltW3b9T5ONRqMgY0sAvVvNWdVhyp9DJW+rsa9v+GhrGKG0afbOafpwxnzm6+fVD9XYzwyvzltV9evfkW2bXlF/7d1Q2j2S71/+tkny1+3v65vlNXLLCYYPpiNzBltAAAgAElEQVT7KL9P7HqC7oPy5aKh/fWCaHZCQ67Nthm8eXzFKJe/boUG8wZc2axsvfTKQfrmRr28zOm0pAuNsRemdra4jb+XNW0WJtRaPe2srvL3P78pL2zc5nrte5nPibHxvh7XobUiqdZn0BpXp3HcxF3VdGjf4eD99Q/GyTHHHq0X2WvfoUofPtc318YVl8q+bGvZPJadvUZWgyr852aM1vaN6aKEbZ7Ph5ZJ3Rz/Mxr052h/VoMqiOjKVlP7Nuv+0v6y5OFloo4HuM2+OOKow9OfqebxlG3fvrS/3NwwNr3xzhU3I2PAKOxoZvjtS6vlZw8/I7fP+S9RQkOyRRX+nK6LuJ27tH02jEKdudaikXFhcDP/XlDigiqM2jrfgWKRZhuzsv7pLGn/hdZ16tcLocEvkowDAQhAINgEEBqCHR+sK4xASYWGbKaaN8zqm7EFdz6cFhfUhuvqicPlxc1/0O9Qd8poMOZQ3wLfW79Q38yrP4YHXNxXJtTXyIpla/W6BXabdGsBPjWWEgXU3etDRg5sU/Xfaqv6Q/RbQ6pt26pMh8fuX5Iu7qfGVtdp3nDHtdLppONs0RgZD4YgoQQGJx/UZnX+zB/LE01L9c2AcZOF3QRu/XUrNKg5zDYr7pNnT9T/cDdebud0s6zziXE+TLPZ4jb+Xta0it+i2Y/K0sd+lRai1Depw2uGZF0nVvu8zOeGs5u4Oo3jNu5eMxr8XFe6jVMWyqY1W9PuOD3/xrf4qoN6PsfXjZbnnl6nixBq0+p28+72ekuzv+aCiBmfVVcMbHMLgznjQLf10v4yvj5/Wxsfn65/nimx1XwDxIWDz8s4HuN0tMFqlxIY1GfcymfWyYzaVobG0Qn1bDTd85j+bKjMCfVSn+vq2Tixy/FOS1B/X2VAqN8LRlbG+d/ts3++9frvBavQoPqki0+u3aKLbQbr7uep3wsXpcUwVwa4bITQ4BIUzSAAAQiEnABCQ8gDiPk5CRRdaIA/BCAAAQiEn4CTaBB+D4PjAUJDcGKBJRCAAASKSQChoZh0GbvcBBAayh0B5ocABCAQAgIIDaULEkJD6VgzEwQgAIFyEkBoKCd95i42AYSGYhNmfAhAAAIRIIDQULogIjSUjjUzQQACECgnAYSGctJn7mITQGgoNmHGhwAEIBABAggNpQsiQkPpWDMTBCAAgXISQGgoJ33mLjYBhIZiE2Z8CEAAAhCAgAcCCA0eYNEUAhCAQIgJIDSEOHiY7kgAocEREQ0gAAEIQAACpSOA0FA61swEAQhAoJwEEBrKSZ+5i00AoaHYhBkfAhCAAAQg4IEAQoMHWDSFAAQgEGICCA0hDh6mOxJAaHBERAMIQAACEIBA6QggNJSONTNBAAIQKCcBhIZy0mfuYhNAaCg2YcaHAAQgAAEIeCCA0OABFk0hAAEI+ECg78Q1gw5Kfbr+2XsueN+H4VwPgdDgGhUNQ0gAoSGEQcNkCEAAAhCILgGEhujGFs8gAIFgEqiesOFZkdR/SEKblzqo8t7nZpzzz1JYitBQCsrMUS4CCA3lIs+8EIAABCAAARsCCA0sCwhAAAKlJaCEhpSkqjVNEiKyUzTtvlIIDggNpY0zs5WWAEJDaXkzGwQgAAEIQCAnAYQGFggEIACB0hKwCA3G5EUXHBAaShtnZistAYSG0vJmNgiUncDTTy6XGbVzZNT4YXLV+GFltwcDIACBTAIIDawICEAAAqUlkEVoKLrggNBQ2jgzW2kJIDSUljez2RD4/eY/yN7P98rpXztFqtofDKMiE9jz+R65rO9oeX/HBzJ/cYOccsZJvs/49uvvyKiB4+SYY4+WeU82SPsOxNUK+W9/ekMapyySjWu2pN8685zTZOKUMXJil+N9jwkDhocAQkN4YoWlEIBANAg4CA1FExwQGqKxfvDCngBCAyvDloDxrbd6s9f558qMhZMz2hmb1Xfe2mHbv127SlebWLUhvfKicbJ710dSP7dWqgf2IiIlIGBwVxtba2z9mL7YQkPLvhb54Zhpsn755jbmHt/5WDn5jJNkeM0Q6XTScW3eb+07XdYv35S97+gh0qlL276qg+q/7Kf/I7944ll5bdt2fQw157eGVMuQkQNdiWUv/e5luXboJEmlUnrfwzoeKtu2vJK2p67xRuk/qLcfoWCMEBIwCw3V49fdLprcLpqmhdAVTIYABCAQRQI7k5L6fq/Deiypq9OShTiI0FAIPfoGnQBCQ9AjVAb7zJt/N0LD6Wef3MbKysoKueGOa203eubGpfh2vQwIQzGlEpPuumWeK0HIq0OlFBqMjbqycc+evenNv/r3RUP7y4S6GqkyZVSYhQanvuPrRkv7DlVp960ihepf1aEqPacS5aYvuMVxT6iEhp8//msZbhI01NhN9zwqD89vlqr2VbJ4XZMccVRHr+hpHwECZDREIIi4AAEIhIqAy4wGSYms1RKpO3oc0mNloSKDAoTQEKplgrEeCSA0eAQWh+ZzpzbJkoeelu/fOELmTf9RzoyGjkceJvObG1x9ixsHdvjYSqBUQsOm1VtlXvMsObVblwwxQGUc3H/nQ7J750f6+jVv/g2xYNPqLVn7LrjzIfnQpq8SZ2ZOapSD2x8si566O33EQY256J5H5W//97oroSHbOjELGWQ1xPdpQmiIb+zxHAIQKA8BJ6HBb4HB8BKhoTzxZtbSEEBoKA3n0Myivmkdc2mtvjm7/JrB6f/PdnQCoSE0oS2poeUUGgxHzccTzJv2XEKDU9/7pjXJ44uWyqhx+wtpFiGZ/b5pD8gTTU/JyLGX68U6yZgv6dINxGQIDYEIA0ZAAAIxIpBNaDggMDy3sq6urqBjEnY4ERpitMhi6CpCQwyDns1l4xjDrp27Zcn6B+Tvf3qz6EKD2vTdXDNNNq/ZapvC/+7b78ljC5bIs0+t0us4qJdKVx9x3VC5YHC/DFeMIx9f+vLRbbIsjHk2rNicUQvCXKtg6vybpXFqkyx+cJlYa0woO9Q32ZvWbk3PqeobuDkeojoY5/rvb3jItR9qfGWT/u38/n7KrgEX95UJ9TUZWSRu/VC22PmiWNrVNMjX71xCgxcW2daqUaPBLqPB3GfutCZ5YtHSjKwGN0KDGsMQFcwZEaUUGm6fQ52GuH48IzTENfL4DQEIlIuAVWgotsBg+InQUK6IM28pCCA0lIJySOYwCkAaRRnN2Q3FymjIJTSo+WuvnpLemKtaEH/d/nr639YilYUIDV/92ikimogSIpSQoW4EMDiYa1aoAn0dDmkv/3jjXdn+yl9kZtOtjrc2mPt37nqCnHZWV72/IVpYr5k02pttUgLDiV1PSNcC6HJa5wwxxa6P1Q+1DM1MDV/+/uc35YWN29qIK/qYA8fpxw+8+p1NaDB+ro4luGFRqNBgZDWoow5GzQO3QoNdX+PohKpBYj2y4cdj3spnvF5rghoNfhAN5xgIDeGMG1ZDAALhJWAIDaLJ+tYaDMXJYLASQmgI75rBcmcCCA3OjGLRwm6T7kZoUFckfuvS6jSj/+hxpnyj79dc12zIJjSYb7WwbsS3/OZFuWXMjDY3VRQiNKhsiWw3ZaiaFU80Lc37VgzF8a5b50t9Y21GcUyDryomqDJIOh55uM7RLEwom26aNTadvZHtlg5rH7trK80ZK01LZ2fYokSPiSNuE7OAUYjf2YSGXCyuHVorB7ssgug2o0H5fHm/Gvnnu++nhQG3QoNdX+Nn/3jzXT1WqtjkyOsvk2O+fHTenxMqa+TPr/1Vfrt6Szpz58pxHJvIG2gEOiI0RCCIuAABCISKQPWEdZMTFcnffPOQVauLcUQiGwyEhlAtE4z1SAChwSOwKDbPttl3IzRku95Sr/ZvSe+3Y5dtbiO7wu5qTTWO8b55Y1yo0JDtek2jOKbd5r2Q9ZDtxg3Dj88++cz2OIkdGzfXhBr9rMKN8sEuDmm/mxvklG4neXLVa42GzE19g5zqMF+5hAaDlfV6TP3oSY4rMXPBUzUZHm96SlQpa5XlcdWE4dJ7wLmeeNM4WgQQGqIVT7yBAAQggNDAGogjAYSGOEbd4rMhKFg3oLmEBmPDtXfvvnT2gtr8Pf+bF+X26xv0bINsIoF5ersNbrZ6CuZ+xsZazW9kAxQiNNjVdTDmMzboKrtgyrybdL/8eGUTWXL5oeY14uJWZDFsNTIUVO2H4zof28aFlc+sF7O4UYjfXoUGncWYabJZv0Ui2EKDAU4dr7lr8nzZ+tuX9B+p9XHL3RP0YyZeXkpoWPzQMpn3ZObtGV7GoG20CCA0RCueeAMBCEAAoYE1EEcCCA1xjLrJZ2sBSCN937yhdSMYmDFmOxJghzqX0JCtQKQax87uYgkNykajSKSxoVTHGfpc2N31ERFDmNm4eou8sGmbfPLxpzoO6+Ze/cxJaPAqshhzq6KbqgZFrpf5+EghfjsJDWrsbCzCIjQYHNXRhzsmztYFB8XPa+0GhIaYfwjbuI/QwJqAAAQgEA8CHJ2IR5zj6iVCQ1wjv99vQxRQG6SuX/1KBg1z4UVViLGq/cEyc9GtjpvrbEcCwio0GHarb7Dn1C9MF3FUae6NP5mWrq2QbSlZN+zWdtbaEMUWGrIdEclmfz5+ZxMa3LDwU2jwuxhkNkbm2g3q6kuVHaS5vPoSoSHmH8IIDSwACEAAArElgNAQ29DHwnGEhliEObuThtDgBoP1poNcm67L+o4WVSjSqa5BGI5OWP1U32Cr4o4qO8BNtodxZEEJE+aCkKU8OuHmOIrTGvDidzahISeLIhyd8Pt6y1yMzFdfehEanLjzfvwIkNEQv5jjMQQgEE8CCA3xjHtcvEZoiEuk8/DTqUZDtiELPTqhxjU2pE7FIM3v2x0pMGw032Jh/kbfKXsgm49u++W6vtNJaMhWDNKOjRt7nApsulkixpWXXzr2aJn/ZINUdTjYtpud0JCrDkMxajQYV0V+uHO31DXemK6d4ObWiWx9ERrcrBLaFEoAoaFQgvSHAAQgEA4CCA3hiBNW5kcAoSE/brHolUtouL/hITnk0C/IkJEDM45SmK+etLvdwArOabOtikreOnti+npH1V9dxagKTlo34uZv7c1zq2/iay65UYwbMrwIDUqgmHztTBk59jI55YwDNy/8+mcr9XP5ThkNuTIJzMUWzZkf1qsqzQUoDd8VFy9+KG7mca1M1fuK07rlG+WSERfpNTAK8TuX0LBh+WY9s6N6UK/0cjCzKPTohFGUtG7snaJEBhWj6QtuEW3/WYZcQkOuvsontY5qJo2Uvt/KrM+h7J85qVEqKys81WgwbFm/fJNMvnuCXHjJebH4bMHJ3AQQGlghEIAABOJBAKEhHnGOq5cIDXGNvAu/cwkNxrfqapjjOx8rh3U8VLZteSU9qtrc3T7nRsd6Drm+8Tc2n8agqk6EuW6EnZBh7qNqH5zY9QR5bdt2qepQJerKzcUPLvO0QTcLBerow2lndZW///lNeWHjNr3wn9PREGW72SZ1I0GHQ9rLq9u263apV7YaDUd+saNut2pn9kX1Ub7c3DAuzdtNRoPVFhW3buecpo9h2GMcj1HzGcUjbf12uPIy29EJNyy8CA3rl29Orz/lx549e9NcDU43zRqXUS/BvLk31m72vmPTAoU5yyHbujdnTrh4xHRB5/J+NfKPN9+VK8cNk6s81HZwMz5twkkAoSGcccNqCEAAAl4JIDR4JUb7MBFAaAhTtEpsay6hQW3Wlv30f+QXTzybsbFTVycOveq7rq+AzCU0KHdVhsRj9y9JF2BUP1Nz3HDHtdLppONsiZi/9Tc2mxPqa2TFsrUyo3aOJ6FB9Vc2Lpr9qCx97Ff6tZ3qdcHgfjK8ZkhWG6yGKZsW3PlwmpXavF89cbi8uPkPsuShpzMEC7NoMPeJGfLI/Gb9P/VSAoC68ULNb365FRpUH2txR/UzJeL0qD4nI0OlEL9z3TrhxMKr0GBlbfhy3sCecsyxR7dZI2ahwWvff777vjQ/uEw2r3shQyg6b2AvGT56iHTqYr8msz26ZDSU+EMtJNMhNIQkUJgJAQhAoEACCA0FAqR7oAkgNAQ6PNE3zkloiD6Bth56EQ3iyAefIRB1AggNUY8w/kEAAhBoJYDQwEqIMgGEhihHNwS+GUUad+3cLUvWP+B4VWQIXCrYRISGghEyAARCTQChIdThw3gIQAACrgkgNLhGRcMQEkBoCGHQomCyKqaojiIYdR2ciipGwWe3PiA0uCVFOwhEkwBCQzTjilcQgAAErAQQGlgTUSaA0BDl6AbYN3VOf+KI23QLVb2BG6dd51g4MsDu+GoaQoOvOBkMAqEjgNAQupBhMAQgAIG8CCA05IWNTiEhgNAQkkBhJgQgAAEIxIMAQkM84oyXEIAABBAaWANRJoDQEOXo4hsEIAABCISOAEJD6EKGwRCAAATyIoDQkBc2OoWEAEJDSAKFmRCAAAQgEA8CCA3xiDNeQgACEEBoYA1EmQBCQ5Sji28QgAAEIBA6AggNoQsZBkMAAhDIiwBCQ17Y6BQSAggNIQkUZkIAAhCAQDwIIDTEI854CQEIQAChgTUQZQIIDVGOLr5BAAIQgEDoCCA0hC5kGAwBCEAgLwIIDXlho1NICCA0hCRQmAkBCEAAAvEggNAQjzjjJQQgAAGEBtZAlAkgNEQ5uvgGAQhAAAKhI4DQELqQYTAEIACBvAggNOSFjU4hIYDQEJJAYSYEIAABCMSDAEJDPOKMlxCAAAQQGlgDUSaA0BDl6OIbBCAAAQiEjgBCQ+hChsEQgAAE8iKA0JAXNjqFhABCQ0gChZkQgAAEIBAPAggN8YgzXkIAAhBAaGANRJlAhtAQZUfxDQJxIFA9cV3ditk96+LgKz5CAAIQgAAEIACBMBNAaAhz9LDdiQBCgxMh3odAiAhUT1yfXDG7R4WIpEJkNqZCAAIQgAAEIACB2BFAaIhdyGPlMEJDrMKNs1EngNAQ9QjjHwQgAAEIQAACUSGA0BCVSOKHHQGEBtYFBCJEAKEhQsHEFQhAAAIQgAAEIk0AoSHS4Y29cwgNsV8CAIgSAYSGKEUTXyAAAQhAAAIQiDIBhIYoRxffEBpYAxCIEAGEhggFE1cgAAEIQAACEIg0AYSGSIc39s4hNMR+CQAgSgQQGqIUTXyBAAQgAAEIQCDKBBAaohxdfENoYA1AIEIEEBoiFExcgQAEIAABCEAg0gQQGiId3tg7h9AQ+yUAgCgRQGiIUjTxBQIQgAAEIACBKBNAaIhydPENoYE1AIEIEUBoiFAwcQUCEIAABCAAgUgTQGiIdHhj7xxCQ+yXAACiRAChIUrRxBcIQAACEIAABKJMAKEhytHFN4QG1gAEIkQAoSFCwcQVCEAAAhCAAAQiTQChIdLhjb1zCA2xXwIAiBIBhIYoRRNfIAABCEAAAhCIMgGEhihHF98QGlgDEIgQAYSGCAUTVyAAAQhAAAIQiDQBhIZIhzf2ziE0xH4JACBKBBAaohRNfIEABCAAAQhAIMoEEBqiHF18Q2hgDUAgQgQQGiIUTFyBAAQgAAEIQCDSBBAaIh3e2DuH0BD7JQCAKBFAaIhSNPEFAhCAAAQgAIEoE0BoiHJ08Q2hgTUAgQgRQGiIUDBxBQIQgAAEIACBSBNAaIh0eGPvHEJD7JcAAKJEAKEhStHEFwhAAAIQgAAEokwAoSHK0cU3hAbWAAQiRAChIULBxBUIQAACEIAABCJNAKEh0uGNvXMIDbFfAgCIEgGEhihFE18gAAEIQAACEIgyAYSGKEcX3xAaWAMQiBABv4SGvuPX3V2R0CaKpOr3bd03VTuj4ryKhDZNNO1shSvZIttSCbl81T09/pgNX58frOpacVDlvZpoA4w2yZbUq6LJ9F2f7FyyZeHAT6x97eZNJLSpmqZ9zZg3mdKGrW7s/ocIhQ1XIAABCEAAAhCIIQGEhhgGPUYuIzTEKNi4Gn0CfggNffqsqqzsVrEkKXKBJvKfSU2uq9ASfaz0ksnUx599ljjxN/d3f9f8nuqfOKvd7ITI9dmIpyS1dMeOvwx/6ZERHxttzPNKKjk8lUhc62Xe6EcXDyEAAQhAAAIQiBIBhIYoRRNfrAQQGlgTEIgQAV+EhpGrqiqOqHg1lZJjEpq2LZlKnS4J7bZdH+2cq7IQqsevGyUJ7QGFLZVKXv7cPb2esIoFkkgMSiaTe8z9lJCgdauc1ZopIZJM7hu28t4+j6f72s2rpW7f9fGHjaZ5m0RESyZTw1be2zPdN0IhxBUIQAACEIAABGJCAKEhJoGOqZsIDTENPG5Hk4AfQkOvH6zp1K5Se15LJI5UYoGmyRVmMcH8vlVoMEQI1S+V0nqtmtNzk5l0n/1igqYljldZDc/N7jlY6RWqTeu48ryWqNDnFUmONAsRme8jNERzBeMVBCAAAQhAID4EEBriE+s4eorQEMeo43NkCfghNJgzFlSNhhWze9aZgWUTGswigl0/NYZxPEJlPFiFhv3z6hkL+/vXGyJEWyECoSGyixjHIAABCEAAAjEhgNAQk0DH1E2EhpgGHrejScAPocEoyJhKpbbueO8vvcx1FBS16rHrekiltjaZTO5Npfb1WjWnn561kPnzttkMTkJD5ryf9HrpkQHp+g0Hxpe1yWRqr122RDQjilcQgAAEIAABCESVAEJDVCOLX4oAQgPrAAIRIlCo0KAyDirOTPxM0yoGZstKMDIerEKEk1CgCw2moxPm8c2ZDnbZDLrQ0FoboimVSr2w4722QkSEwogrEIAABCAAAQjEgABCQwyCHGMXERpiHHxcjx6BgoUGcw0FS6FHXSjYfyOF9ehDriMRZspGnYWUaIeYsxLMAoS1SOSBeRNLJFGx/8hFj8Eiml7bgRcEIAABCEAAAhAIIwGEhjBGDZvdEkBocEuKdhAIAYFChQaj/kJKtINtr650n5GQUdfBQJct6+GAAJFwO29G/YYQhAYTIQABCEAAAhCAQAYBhAYWRJQJIDREObr4FjsChQoN2Y5FGCAPCBFyiLk+g5uMhtYaDrJWRNOsWQtOxyKyZULELsA4DAEIQAACEIBAZAggNEQmlDhiQwChgWUBgQgRKFRoSGccWK6eNBAdKPiY+sSa8WC+raKlpeWKVXN6P2z06ztu7YCEJj9RV2Zab5tQbdzNqwpBSpt5IxQ+XIEABCAAAQhAIEYEEBpiFOwYuorQEMOg43J0CRQiNBRSCFIRzSzoKJJMJvdomva8pmnfNIinpOVHO3b8baz5JgubQpBtjl04ZTxEN6J4BgEIQAACEIBAVAkgNEQ1svilCCA0sA4gECECBQkNLgpBat0qZ1UktIl2WQmG2JA4s+LqhGhXi6adrX6mBIeEpv20RbRZq+7p8UcrbjeFIBNnHDQzUZG6oXVeCkFGaMniCgQgAAEIQCC2BBAaYhv6WDiO0BCLMONkXAgUIjTEhRF+QgACEIAABCAAgSAQQGgIQhSwoVgEEBqKRZZxIVAGAggNZYDOlBCAAAQgAAEIQCAPAggNeUCjS2gIIDSEJlQYCgFnAggNzoxoAQEIQAACEIAABIJAAKEhCFHAhmIRQGgoFlnGhUAZCCA0lAE6U0IAAhCAAAQgAIE8CCA05AGNLqEhgNAQmlBhKAScCSA0ODOiBQQgAAEIQAACEAgCAYSGIEQBG4pFAKGhWGQZFwJlIIDQUAboTAkBCEAAAhCAAATyIIDQkAc0uoSGAEJDaEKFoRBwJoDQ4MyIFhCAAAQgAAEIQCAIBBAaghAFbCgWAYSGYpFlXAiUgQBCQxmgMyUEIAABCEAAAhDIgwBCQx7Q6BIaAggNoQkVhkLAmQBCgzMjWkAAAhCAAAQgAIEgEEBoCEIUsKFYBBAaikWWcSFQBgIIDWWAzpQQgAAEIAABCEAgDwIIDXlAo0toCCA0hCZUGAoBZwIIDc6MaAEBCEAAAhCAAASCQAChIQhRwIZiEUBoKBZZxoVAGQggNJQBOlNCAAIQgAAEIACBPAggNOQBjS6hIYDQEJpQYSgEnAkgNDgzogUEIAABCEAAAhAIAgGEhiBEARuKRQChoVhkGRcCZSCA0FAG6EwJAQhAAAIQgAAE8iCA0JAHNLqEhgBCQ2hChaEQcCaA0ODMiBYQgAAEIAABCEAgCAQQGoIQBWwoFgGEhmKRZVwIlIEAQkMZoDMlBCAAAQhAAAIQyIMAQkMe0OgSGgIIDaEJFYZC4ACB6gnrbhLRBrRhokkfScnqtqxSz664p+dMGEIAAhCAAAQgAAEIBIMAQkMw4oAVxSGA0FAcrowKgaIS6D9+Q7dUIrVVRDRXE+1tOWvF3N4vuGpLIwhAAAIQgAAEIACBohNAaCg6YiYoIwGEhjLCZ2oIFEKgeuKGp0RS33UeQ1u6Ynb3i53b0QICEIAABCAAAQhAoFQEEBpKRZp5ykEAoaEc1JkTAj4QcJ3VQDaDD7QZAgIQgAAEIAABCPhLAKHBX56MFiwCCA3BigfWQMATAeesBrIZPAGlMQQgAAEIQAACECgRAYSGEoFmmrIQQGgoC3YmhYA/BByzGshm8Ac0o0AAAhCAAAQgAAGfCSA0+AyU4QJFAKEhUOHAGAh4J5A9q4FsBu806QEBCEAAAhCAAARKQwChoTScmaU8BBAaysOdWSHgG4GsWQ1kM/jGmIEgAAEIQAACEICA3wQQGvwmynhBIoDQEKRoYAsE8iTQNquBbIY8UdINAhCAAAQgAAEIlIQAQkNJMDNJmQggNJQJPNNCwE8CbbIayGbwEy9jQQACEIAABCAAAd8JIDT4jpQBA0QAoSFAwcAUCBRC4EBWA9kMhXCkLwQgAAEIQAACECgFAYSGUlBmjnIRQGgoF3nmhYDPBNJZDXtbzl4xt/cLPg/PcBCAAAQgAAEIQAACPhJAaPARJkMFjkCG0LDhr0+nAmchBkEAAq4J/P6Vg6TbyXtct6chBCAQPALfPP7bFZqmJYNnGZdf5NMAACAASURBVBZBAAIQgICfBBAa/KTJWEEjgNAQtIhgDwQgAAEIxJoAQkOsw4/zEIBAjAggNMQo2DF0FaEhhkHHZQhAAAIQCC4BhIbgxgbLIAABCPhJAKHBT5qMFTQCCA1Biwj2QAACEIBArAkgNMQ6/DgPAQjEiABCQ4yCHUNXERpiGHRchgAEIACB4BJAaAhubLDMHwLnjV9znUjFZVIhK4/8+1tTmpuHtvgzMqNAIFwEEBrCFS+s9UYAocEbL1pDAAIQgAAEikoAoaGoeBm8zAT6jF91QkISmxOJin9JJpO/SHZsuWR1Xd99ZTaL6SFQFgIIDWXBzqQlIoDQUCLQTAMBCEAAAhBwQwChwQ0l2oSVgCE0iGiHa5Ia9VzHVY9LXR23rIQ1oNhdEAGEhoLw0TngBBAaAh4gzIMABCAAgXgRQGiIV7zxFgIQiC8BhIb4xj4OniM0xCHK+AgBCEAAAqEhgNAQmlBhKAQgAIGCCCA0FISPzgEngNAQ8ABhHgQgAAEIxIsAQkO84l1ub/uOW9lFq6icnUhpF4qmacqeZDL5mqYlZvzj87eW/HH+0I+sNvadsL4hIakbUqnU00e92XNwc7OWUcyx/w/Wdk+1S6xOplKf75XUV9bd2+ttYwxzX+ozlDv6zF9uAggN5Y4A8xeTAEJDMekyNgQgAAEIQMAjAYQGj8BonheBPn1WVcpZ7e6sSKXGapqWsBskJfLzz3b+83sbfvSd3cb7fUauqkockfhjQqvopIlM7X5Y97q6Oi2jxkKGEPHNnoObh7YKEWrOim5as6ZVDhJJTT/ijbfruHEir/DRKSIEEBoiEkjcsCWA0MDCgAAEIAABCASIAEJDgIIRUVP0Df9ZWrOWqvhOMpXaqyUSdS2f7Z27en7fj9R72pntpquMBSVApJItw80FG/uM/+0JCdmzWRVzlESq78rZvX4roqXSQoRJTNA0mdbx9bfqDTHhgEiR6JTStO89d+gKCkFGdI3hljsCCA3uONEqnAQQGsIZN6yGAAQgAIGIEkBoiGhgA+RW//EbRiYTqaZUMtliKxaYshZSIr848vW3LjHEgv7j13ZPafbHIvSsBXPfpHzvuY4HxIQDRyqSSbt5A4QIUyBQEgIIDSXBzCRlIoDQUCbwTAsBCEAAAhCwI4DQwLooJgE3Rx/MGQ8pTbMIDftFihZ56ePkh302zf3Wh2Z7c2U89Bu/dqSWSDSlsvQtpt+MDYEgEkBoCGJUsMkvAggNfpFkHAjkIPD0k8tlRu0cvcWo8cPkqvHDXPMqpK/rSVw2DJItLk2mGQRCRwChIXQhC5XBBzISsmcV5BIaKAQZqnBjbMAJIDQEPECYVxABhIaC8NE5zgTMm27Fodf558qMhZNtkeS7QW/Z1yI310yTDSs26+N2Oa2zzG9ukKr2B5cFfb5+lMVYJoVASAkgNIQ0cCExOy0UJLUX7TISlBvZsh7MAoSmaRSCDEnMMTO4BBAaghsbLCucAEJD4QwZIYYE9ny+Ry7rO1reeWtH2vuqDlWyZP0D0vHIw9sQybZBV0LC/Jk/liealkq7dpUy7f4fSvfzvp7Rv5C+focGocFvoowHgbYEEBpYFcUikCtTwTxntuMPjoUgLTdSUAiyWJFk3KgQQGiISiTxw44AQgPrAgJ5EHjpdy/LmEtr2/Ssn1sr1QN7eRIazBkL2frbmWjNdvDSNw+X9S4IDfmSox8E3BNAaHDPipbeCLjJSFAjZst6cCoEafRrva1ChlMI0lt8aB0/AggN8Yt5nDxGaIhTtPHVNwJzpzalsxC+f+MImTf9R/rY2Y425MpKQGjwLSwMBIFIEEBoiEQYA+mEm4wGQ0wQTSqtV1seuK0i9dleSX1l3b293jYc7Xf9mvMTlRXPqH7JZHKP9VaJfuM3jNTUTRcUggzk2sCo8hBAaCgPd2YtDQGEhtJwZpYIETAfm1DCwj2PTJUrvz1WP0ahjj/MX9wgp5xxUobHdkKDIVbYoTGPU0jfxQ8uk3vqFuhT3Dp7olwwuF96ulzZCSpbYtHsR2XpY7+S3bs+0v26adZY2bevJWdRy3fffk8eW7BEnn1qld5PvY7vfKyMuG5oxtwRWg64AgHfCSA0+I6UAU0EDLFAE6lIJpNXruy48mGpq0uqJkos0Cq0x7RE4ospkZ+br7VU75tFCKNvn9W9E4luiTpNS9ysMhlUu2Qy9bFViDAXkUx2bLlkdV3ffQQGAnEngNAQ9xUQbf8RGqIdX7wrAgHzsQnjBgmzaGB3q0QhYkEhfXPZ5TbLIhtCq5+KS+3VU9ICg7WfXixzwWQRrQhBYUgIRIgAQkOEghlAV8xZDaJpmp59ILIlkdDOFdH0T+hUct+Dn324a+yGH31nt9kFo0ZDIlHxL1bXki3ygspYEE1rTCWTzxz1zZ6Dm4dqLaqdPmc3rVnTKgeJpKYf8cbbdc3NQ/X3eEEgzgQQGuIc/ej7jtAQ/Rjjoc8EzMcmjOwFs/hgd3zC7abers5CIX3zERrM86kCl01PzZbjOv9bxu0XCqlZaHj79XfkyoHjZPfO1uyHKffdJL0GnCt6HYkx02TD8tZbM+oba6V6UNsaFj6HiOEgEGoCCA2hDl8ojFcb/8ozK0dJKnW1JLSvKYFBCQ6phDRXpCpnrbjnG38Q0VJ2ziixQdP2NFVIot9+oeI1TUvMeO7wFY/029l/hBIbEiLTKQQZiqWAkWUmgNBQ5gAwfVEJIDQUFS+DR42A9diEcdWk+ed2xycKEQsK6etVaMhVYFL3sd9oeefN1ps2zEJDrmMYSoQYNXCcfLjzo9YrQMlqiNpjgT8+E0Bo8Bkow0EAAhAIKAGEhoAGBrN8IYDQ4AtGBokLAbtjE4bvXjf1qp+bmyNKKTS0EUyaG+SUbgfqTdjZYvZBF1ksfdSYl/erkX+8+a6oDInF65rkiKM6xmXJ4CcEPBNAaPCMjA4QgAAEQkkAoSGUYcNolwQQGlyCohkEFAG7YxMGGfMm3Hp8ohCxoJC+XsUP/QjEReP0OgutosADcsRRh6eDb2eLNdMh10pBaOA5goAzAYQGZ0a0gAAEIBAFAggNUYgiPmQjgNDA2oCASwLmb/uduliPTxQiFhTSN2hCgxJg5j3ZIO07HOyEkPchEFsCCA2xDT2OQwACMSOA0BCzgMfMXYSGmAUcd/MnYD424WYUNzUM4nB0wg0r2kAAAgcIIDSwGiAAAQgUn0DfiWsGHZT6dP2z91zwfvFns58BoaFc5Jm3FAQQGkpBmTkiQcCcHWB3O4RyMtvxiUKyEorR15qdYYgi+RaDdMMmEosAJyBQAgIIDSWAzBQQgEDsCVRP2PCsSOo/RLR5qT2V9z4375x/lhoKQkOpiTNfKQkgNJSSNnOFloC1dsGS9Q9IxyMP1C4wHDO3Mx+fyHUrQ67jDVbxwpwlod5z6mvOwlD1EeY+Pl26nNo551WVVrHk1tk3yHEn5r7eUp9naK1ISjKut1Q2KvHi95v/ID9ufELOPPd0uWr8sNCuAwyHQCkIIDSUgjJzQAACcSeghIaUpKo1TRIislM07b7UQZX3PjejdIIDQkPcV2G0/UdoiHZ88c4nAubNt35F48LJtiNbMwIMYSCX0GB3JMOtSOHU12qP2ejTzz5Z/rr9db3wo1nAyFXcsf+g3vLS8y/LO2/tyOhjFUSyYa9vrJXqQb18igrDQCCaBBAaohlXvIIABIJFwCI0GMaVVHBAaAjWmsAafwkgNPjLk9EiSsDL0QC74xMrlq2VGbVzdDrWrAT1s01rt8rt1zfom371Mt9akUukcOqr3ldiQ+PUJln84DJ97M5dT5CrJw6Xr5zcKX3DhNWmbH3O7X2WXNZvtLzzZluhQY39tz+9IXPqF8rLL/5v2hclmpw3sJdcfs3F8u8nd4roCsEtCPhHAKHBP5aMBAEIQCAbgSxCQ0kFB4QG1meUCSA0RDm6+AYBCEAAAqEjgNAQupBhMAQgEEICDkJDSQQHhIYQLhxMdk0AocE1KhpCAAIQgAAEik9gyryOU1r2pW4VTdOKPxszQAACEICACwI7k5L6fq/Deiypq9OSLtq7aoLQ4AoTjUJKAKEhpIHDbAhAAAIQiCYBMhqiGVe8ggAEgkXAZUaDqnO9Vkuk7uhxSI+VfooMigZCQ7DWBNb4SwChwV+ejAYBCEAAAhAoiABCQ0H46AwBCEDAFQEnoeGAwPDcyrq6Ot+yGMzGITS4ChWNQkoAoSGkgcNsCEAAAhCIJgGEhmjGFa8gAIFgEcgmNJRCYDBIIDQEa01gjb8EEBr85cloEIAABCAAgYIIIDQUhI/OEIAABFwRsAoNpRQYEBpchYhGISeA0BDyAGI+BCAAAQhEiwBCQ7TiiTcQgEAwCRhCg2iyvrUGQ/GOSGQjQEZDMNcGVvlDAKHBH46MAgEIQAACEPCFAEKDLxgZBAIQgEBOAtUT1k1OVCR/881DVq0uVg0GpxAgNDgR4v0wE0BoCHP0sB0CEIAABCJHAKEhciHFIQhAAAK2BBAaWBhRJoDQEOXo4hsEIAABCISOAEJD6EKGwRCAAATyIoDQkBc2OoWEAEJDSAKFmRCAAAQgEA8CCA3xiDNeQgACEEBoYA1EmQBCQ5Sji28QgAAEIBA6AggNoQsZBkMAAhDIiwBCQ17Y6BQSAggNIQkUZkIAAuEl0LKvRX44ZrqsX75J6hpvlP6DegfOmTY2DuwtogXOzFgYhNAQizDjJAQgAAFBaGARRJlAJIQG9Qfy/Jk/liealsqo8cPkqvHD8orZ26+/I1deNE6+9OWjZX5zg1S1P9jVOGr+bVtfkb2f75X/6Hmmqz7FaKTsuLlmmmxYsVnq59ZK9cBexZjGdsxyzm01KCjxKBn8Ik2kPw8Dx8mXjj1a5j/ZIFUdWp+HbD8vkhmuhlU2jRo4Xo459l9l3pOzpH2HKlf9StXopd+9LNcOnSQ9+58j0xfcIpp2YAcfFNtz2VgqTszTSgChgZUAAQhAIB4EEBriEee4ehlYocHYuG5es1XmL26QU844KWuMzJvccggN6g/0MZfWSrt2lY62FnOhlXOzX865rUyDEo9ixroUYyM0+EN5z+d75PJ+NXL4EYfaiiBBEBqcbPSHBKO4JYDQ4JYU7SAAAQiEmwBCQ7jjh/W5CURKaHAjSuTCkSujYe7UJj1jwi5T4OXfvyYTr7hd/vWYL0rjT6ZJxyMPT0+Tq5/fi7Ocm/1yzm3lGJR4+B1fNV4p1xNCgz8RfPrJ5XL35Ply35Mz5dRuXdoMGgSh4enm5XL3Ldlt9IcEo7glgNDglhTtIAABCISbAEJDuOOH9TEQGoxvsHudf67MWDg575jnKzTkmrCUG8NybvbLObeXgJcyHl7sctu2lPYjNLiNSmHtgiA0FOYBvf0mgNDgN1HGgwAEIBBMAggNwYwLVvlDIPQZDcYGd8tvXpIl6x/IyCbwigihwSuxA+0RGvJn56UnQoM9rTBv1sNsu5e1S1v3BBAa3LOiJQQgAIEwE0BoCHP0sN2JQOiFBpXNMHbYD7PWRlAb4GU//R+5v+Eh2b3rI53H8Z2PlRHXDZULBvfL4GMnNKi05xm1c2w5GvUg/OxnTOS0cd+0dqssuPNheW3bdr2L8mXilBqpH39X1mKQ7779nsyc1Ciqr/FS/YbXDJFOJx3ntFbS73uZO5d44+SjnUF2Ppx5zmlywx3Xpn3INx7GfH5x8jKOk19u1qHbALq1K9+MBrfjZ7PX2Hh3+/qpcse8m+XpJw88v6oOyoCL+8qEupp0cUo1TrbNeq5NfK6bIJQPs26aKxvXbEmbqdbZxClj5MQux7tCbTeG/ryNHiKduhx43pyEhmzj/OfoIXLi/nHU0YeZtY22xSZz8bEd++J+8p81l9j66bW9Eyj1WbLwrkfk1Zf+T2864OJ+cuO0a2XlM+tkRm2j3D7nv6R6YG9RtTNdxXLFJqmbc6NeCNdccDNt99otIqlWq9Q6Up99buPp5Iuf7yM0+EmTsSAAAQgElwBCQ3Bjg2WFEwi90JALgbHhVAJD564nyGlndZV/vPFueqNtLRxpt0FV5/3VJu/Vbdv1Tb3abBzX+Vh92u7nfV3/z89+hj+5NuHmTafaeJ3Y9QTdNvX/VR2qdEHFWktCCTK1V0/R31NX63U4pL38/c9vygsbt3kqYul1bj+FBnM8DR9UPLe/8heZ2XRrumBovvFQ7P3i5GUcN365WYduPg482+Xx1gmn8ec1N8ip3bIXdjVvik8/+2T9ekV1i4p5nas2XU7rnFFY0U+hwRjrw52708+Ksc5mLJpsW2fByl5xmHTNHWIew/y8zWuelR4n1wba7TjGjREHtz9YFq9rkiOO6phhkiFEjBx7mX4rj9qEux3bGCij/cDe0uHQzM8Qs09u1uIzzSt0ETeVSmXEV8W6/3f6yK+WPOeL0GC2WwkQXzi0Q8Znn1e73fhWaBuEhkIJ0h8CEIBAOAggNIQjTliZH4FICw3qD8y7bp0v9Y21Gd/YGzUd1KbcfNwi36MTxeiXTWgwb0pvnT0xnZWhvrGbMuFuXThQL7PQoCrKX9Z3tOzauVuals7OYKG+UZw44jZ94+Z0pWc+c/spNLg9NpBvPPzi5HUct36puHppa/1I8GqX14wGffx+o2XXB7tl0VOz09+2Kzv0dXbFbdLlVCUQNEj7/Vdl2n1smTf6atN508yxcsElrdlH5vfqGmul/6DWK1z9FBrmTmuSJxYtlbrGG3WhwevLuMFh5wcfyqKn7s74xlxxuOGK2+WkU09MCyXZbPcyzkEHtZMfjpku65dvamO3kbmxafUWMTbVXsZWV4V6be/EzBzHyXdPkAsGn6dnLajPsTsmzpatv31JH0LFoJCMBt3u82pk5/s2sVi3VW4YkRkLJ7tL9T5CQ6lIMw8EIACB8hJAaCgvf2YvLoFICw3Z0Bkbrvd3fJBx5CLfDWox+mUTGoyMArvCl4Zf77y1I0NoMPrYXf3p5RrRfOb2W2hY8tDTjleI5hsPvzm55a3EAzd+FSo0ePXPq9DgOP6YabJ59VZxymowNqGffvxpemNsfpb1eSbNkV79z5XpCybnTKt3lW5v2ZwroWHJg0/bzu3m41jZp44ojRx7+f7sgQO97Db92Wy0y0IwRrIbJ9vxCbvxvY79TLM6QqZ8OpARkcsWJ05GNkPP6nNk+sJbMo45GKLGP958t2ChwZgnp91rtuiij92NIE5+FOt9hIZikWVcCEAAAsEigNAQrHhgjb8EYik0ZNtc57tBLUa/bEJDrm+0nfqYj32Yl9HKZ9bLZ5985riBz2duP4UGYyOrvuWeMu8mUWKL3SvfeBj++cXJ7Thu/SpUaPDqn1ehwe34boWGY47914zjEUasjWMCbrIC8hEaDKGgsrJC6u+bJL0HfMPTp+5905rk8aalcubXDxyzsnvejOyCbDbeN+0BeaLpKenmcZw9e/ZmHJ+wExVax14qqg6GcRQsw8ZfrpfPPv4sLbZ4be8EzBhP1WDoP7C3fkTGKlysT9dbyL9Gg5Pdq365Xj41+elkd6neR2goFWnmgQAEIFBeAggN5eXP7MUlEAuhQW3AN67eIi9s2iaffPypTtRuc53vBrUY/exEA6fiiU59ci0ltXmfv7ghXefA2jafudUYfgoNyobGqU2y+MFlunl6Wv2ssdLnwu5S1f7gtMn5xMPsn1+c3I7j1q9cQoP6FlgV1TPWtzH3lzv9m1x+zcWSj39ehAYv4xcqNBgbc/OG2s+jE8oXldXQ/OMD62zSzOul77d6ZKwzu/iaC0w6xT+X0JDPOHbFLe0yH7yO3fW0f08fy3DrU652bewsktCQbEm22r1iU7oApJ1d6nMkaHUaEBqK+4cPo0MAAhAICgGEhqBEAjuKQSDSQoN1A2cFaN1c57NBddpM58oC8LoJz2ez79TH7aJyGseppsSXvnx0mxoQTmNms+1vf3pD5tQvTBf1VIU+G38yLX21aT5xzNcWr4JMLt5OfuUSGgyfjZtVjHmM2htqrd9cMy3rjSR2duUrNFgLkbpdY0a7XFkIxvM2auB4KZbQYNih4tE4ZaFsXNN6S4taZ3Mem9qm0KLZP7vNvpP/dv7mM46ax3p8QhWxVKzM2SFex3YSBpz8s3tGMupJlEBosLuJwqvdpWyP0FBK2swFAQhAoHwEEBrKx56Zi08g0kKDsclXGwRzQcg4HZ3wawOda5Or3iul0GA8FqpwnCr2qW4lMNesCKvQ4OSXUwxyfVzksw6CKjQU++iElaNaZ3ff9t96oUW1zqYvyKwpECShwZrtseG53+2vF3GgtkK5hQbFqxRHJ8wZDQgNxf9jghkgAAEIQMA7AYQG78zoER4CkRUasokJ5k3x5jVbA1EMcu/efRm3XygbnQo72hWDVBuimktulGzFIO36eFmquYpBZpvb2PR78dGLTXaiQj5Cg5ozl39ebPJjnGw+FHLrhFe7vAgNbfgtmJxx7t4LP2OznK0YpMGgddPvrhiktW6B8Yxd3q9GjKKDuW6YcMqyMPtn1Hjo2f+cnKKE0Sfb2NmKOzoJSka2gLrNYdWvNoj6nLMeDfA6tlEM0q1PTvHOVQxSfZaMGVKbjov11gk9lmub5IgvHrjCs20ByV56gUljnh7V58gMS9FJJxvL+T4ZDeWkz9wQgAAESkcAoaF0rJmp9AQiLzSob7utqdzm4nvmugS5Nqi5Nmn59jN/y2y+ocC8aVdLwmy/OUXefL2lNXXeTR9juan51i3fKJeMuCjnCsxn7nx8tDNCbSQmXztTr3p/yhknpZv8+mcr9evw3GY0uImjOn5gZusXJ7txvPhVqBiSLX7Z/PMqNBjtd+8snJ9K9/9w5269Dkf9fTdJ7wGthT/V9ZB1Yxvkw50fiZvrLc3f3lufMWMzq8Y1rrJU8bj1ullyxQ/+PzmlW+Y6m3rDPeJmo20IB8p+tdm/8JLzMpZ0+nn73kW6GONUX8LtOMYkhohw3In/Ju+/t1PUsSV1q4K6ptIqbqTHHnxehjBk2Dj4e9/WN+xtfHJo7/SrzDqecb2l+edGXAyhIR3LFZvkyvSNHpp+JaY1ltUDW4WGtvP0y7jhQvVdv2KjXDy81c+gvBAaghIJ7IAABCBQXAIIDcXly+jlJRB4oUEJBcd3PlYO63hoG1Jjb7sma/FC86ZM/b/6trLDIe3l1W3b5bVt2/WxvNRoUOnaYy6tTfer6lAll145SL++LpfQkKuf1UZlz4ldT9DtU+NfNLS/XvjQKpQY3+iq/oqNaqv6qCMiys/7Gx7KKq4Yfbqdc5rui8HDOMtvLqpotzQLndutj9a5zYKF8vO0s7rK3//8prywcZtvcbTGQ7HNl5MhaDjxNtdOcPJLjeW0npw+TtzapdaBV6HBLb95TzZI+w4HindabTY2h0ccdXh6bZvXjWqvno2bZ41Lb45zZRy0ZhjMkVSq9Zm3e8YMocEsTNjFw23RQCOrIZVK6c+o3ToyNv85bW9eLjNrG8XNOAZHu826XbaGIUi4HdvIanDb3mktGscnjPGMzzHzZ5qKiyE0qPGMDAXVxxrLb19aLT97+BlRN1kYQoO1j1MsnGwu1fsIDaUizTwQgAAEyksAoaG8/Jm9uARCITRkQ+Cm6Jz6BnTBnQ+nxQW1ebh64nB5cfMfZMlDT7s+OqFsUGPdfn2DqG+81R+5k2dP1P+gzSU05Opn+GUe19hETaivkRXL1sqM2jltRAPVRn2Tf2/9wrQtAy7uK059rMUG1Tinn32yqLTiISMHOlbUN+zNZ+58fLQTGxbNflSWPvYr3W/1umBwPxleM0Q6nXRcunmh8fCLk9tx1ObWjV9268W8Dt1+VLi1Kx+hQdngdvxs9po33o2PT5dH/3uxPDK/WW+u3zQyc6xccEm/jO5ORxtaMyHu1LMk0s9YXY2seHqtLkLcPudGXaRTLz0e9zwqSx+1rLPRQ6RTlwPrzIl3azHJRbJxzZZ00/TzdsVAqdovtjjZ7nYcYxJl/3/PelC/vvLg9gdnXHVptTnX2JdccVFGFoQR22w+2bV3YvTsU+pzbFE6e+X87/aVsbddrWcpWa+3NK9/cyyVwKA++1Y+s05m1Da2ERoy7F67JX0DhR6L886RS0a29dPJ7mK/j9BQbMKMDwEIQCAYBBAaghEHrCgOgcAKDcVxl1EhAIGgE3DaeAfdfuwrjID5iERrEcfeEqBTDYU557I3QoNLUDSDAAQgEHICCA0hDyDm5ySA0MACgQAEAkUAoSFQ4Si5MQgNIggNJV92TAgBCECgLAQQGsqCnUlLRAChoUSgmQYCEHBHAKHBHaeotkJoQGiI6trGLwhAAAJWAggNrIkoE0BoiHJ08Q0CISSA0BDCoPloMkIDQoOPy4mhIAABCASaAEJDoMODcQUSQGgoECDdIQABCEAAAn4S4OiEnzQZCwIQgEBwCSA0BDc2WFY4AYSGwhkyAgQgAAEIQMA3AggNvqFkIAhAAAKBJoDQEOjwYFyBBBAaCgRIdwhAAAIQgICfBBAa/KTJWBCAAASCSwChIbixwbLCCSA0FM6QESAAAQhAAAK+EUBo8A0lA0EAAhAINAGEhkCHB+MKJIDQUCBAukMAAhCAAAT8JIDQ4CdNxoIABCAQXAIIDcGNDZYVTgChoXCGjAABCEAAAhDwjQBCg28oGQgCEIBAoAkgNAQ6PBhXIAGEhgIB0h0CEIAABCDgJwGEBj9pMhYEIACB4BJAaAhubLCscAIIDYUzZAQIQAACEICAbwQQGnxDyUAQgAAEAk0AoSHQ4cG4AgkgNBQIkO4QgAAEIAABPwkgNPhJk7EgAAEIBJcAQkNwY4NlhRNAaCicISNAAAIOBP72pzdkTv1C2bR2a7rlmeecJjfcca10Ouk4+EEAAiYCCA0sBwhAAALxIIDQEI84x9VLhIa4Rh6/PRFQG+Tbr2+QvXv3yZL1D0jHIw/PIsNovQAAIABJREFU2l+1XXDnw/Latu16m3btKmXAxX1lQn2NVLU/2Lbfu2+/JzMnNXraiOfTx5PTPjV+6Xcvy7VDayWVEjm+87FyWMdDZduWV9Kj1zfWSvWgXj7NxjAQCD8BhIbwxxAPIAABCLghgNDghhJtwkoAoSGskcPukhBo2dcijVObZPGDy/T5qjpU5RQa7m94SB6Z36yLC30u7C4dDmkvK59ZL7t3fSRdTuss85sb2ogNaiNee/UUvY3q1/WrX0lvxNW/5y9ukFPOOCnD33z6lASYzSTK1p8//msZXjMknb2guC6a/ajOSjFdvK5JjjiqY7lMZF4IBIoAQkOgwoExEIAABIpGAKGhaGgZOAAEEBoCEARMCCaBt19/R668aJwuAPT9Vnd5fsOLOTMa1IZ6zKW1bcQItam+uWaabFixWUaNHyZXjR+WdnjP53vksr6j5Z23dsitsyfKBYP76e+pPvNn/lieaFraRqDIp08QCetcxkyTDcs3C1kNQYwQNpWLAEJDucgzLwQgAIHSEkBoKC1vZistAYSG0vJmtpAQMMSBzWu2yk2zxkq/b/fQBYFdO3fbZjSYxYT6ubVSPTDzKEA2EeLpJ5fLjNo50uv8c2XGwskZdMyCgnnMfPoEFfvcqU26mGIVYIJqL3ZBoBQEEBpKQZk5IAABCJSfAEJD+WOABcUjgNBQPLaMHHICG1c/L93OOV0/6mBs+rMJDcb77+/4wPaog937TuKEwmfdiOfTJ1sYjIwNVZRx6vyb9aMMSx/7VfoIhxJYjAyLX/9spdxbv9D2vULCbPhHRkMhFOkbNQIIDVGLKP5AAAIQsCeA0MDKiDIBhIYoRxfffCNQqNBgJxA4iRPKeGv2Qj59nIQGVf9hz5698sLGbXqxxvff26kLCuqljnOs/OV6/diHqheh6ikY7xWahaCEjlEDx8mePfuo0eDbSmWgKBBAaIhCFPEBAhCAgDMBhAZnRrQILwGEhvDGDstLSMBJaHDKNMglNGTLklDuGUcujEKSiYSW8wiHXZ9sN12Ya1AoEWHKvJv0IxzqZWQaGIjN9SMM8UO36ckGqepgf5OGXXjUTRl/fu2v8tvVW+TZp1bpokWhgkUJlwFTQaAkBBAaSoKZSSAAAQiUnQBCQ9lDgAFFJIDQUES4DB0dAk5Cg3lzbne7hNpg33XrfD0zwKi3YGz0c12ZaRUaPnhvp16g0ksfJ6Hhs08+a3PcQ7dt4DjZvfOjtL1GNHUW/UbL++9+oN+icUq3zBsxckXdLGB07nqCXD1xeFrciM5qwRMIFEYAoaEwfvSGAAQgEBYCCA1hiRR25kMAoSEfavSJHQE3QoM1Q+Bbl1brnF7dtl1e27Y9zSxoQsOXvnx0m2s3DTFh1we7ZfG6B+SIow5P228ulJmP0LDkoadlXnODnOpBoIjdgsPhWBNAaIh1+HEeAhCIEQGEhhgFO4auIjTEMOi47J2AG6FBjaoyFx5bsEQWP7gsPYmqezDiuqGy7flXZOlPfpXOEHAzppHRYNxKkU+fbN4awghCg/f1QA8IFJMAQkMx6TI2BCAAgeAQQGgITiywxH8CCA3+M2XECBJws8HP5XZGFsDiBtELMKojCH1HS7abKtR4pSgGidAQwQWLS6EmgNAQ6vBhPAQgAAHXBBAaXKOiYQgJIDSEMGiYXHoChQoNdtkDTgUklZeluN6ylEJD6SPHjBAIHwGEhvDFDIshAAEI5EMAoSEfavQJCwGEhrBECjvLSqBQocEqGBjOGD83jkaYncyW8ZBPHzt45Tg6UdYgMjkEQkIAoSEkgcJMCEAAAgUSQGgoECDdA00AoSHQ4cG4oBBwIzSo+gwtLS1yzLFHp81WWQuLZj8qj8xvFrvbKMwFJM1XSKp+82f+WJ5oWqrfyjBj4eT0mPn0CYLQoGdwjJkmG5ZvFrOvQYkxdkAgKAQQGoISCeyAAAQgUFwCCA3F5cvo5SWA0FBe/sweYAL3Nzwkv9/0B93CPXv2pm+OUMUdD+t4qP7zsbddo9dbUC+jnkK7dpXS9atfyeijrnKsb6yVTicd18Zjo596w+i7bcsreruqDlWyZP0D0vHIA7c+mOfy0sc6cakzGpRYc3m/GvnHm+/KqPHD5KrxwwIcfUyDQPkIIDSUjz0zQwACECglAYSGUtJmrlITQGgoNXHmCwUBc/2EXAYbV1WqNiqjYeakRnn5xf+V3bs+0rspUeJbQ6plyMiBUtX+4KxDbVq7VRbc+XBazFCCw4CL+8qE+pqs/fLpYzag1EIDGQ2hWPoYGQACCA0BCAImQAACECgBAYSGEkBmirIRQGgoG3omhgAEIAABCLQlgNDAqoAABCAQDwIIDfGIc1y9RGiIa+TxGwIQgAAEAkkAoSGQYcEoCEAAAr4TQGjwHSkDBogAQkOAgoEpEIAABCAAAYQG1gAEIACBeBBAaIhHnOPqJUJDXCOP3xCAAAQgEEgCCA2BDAtGQQACEPCdAEKD70gZMEAEEBoCFAxMgQAEIAABCCA0sAYgAAEIxIMAQkM84hxXLxEa4hp5/IYABCAAgUASQGgIZFgwCgIQgIDvBBAafEfKgAEigNAQoGBgCgQgAAEIQAChgTUAAQhAIB4EEBriEee4eonQENfI4zcEIAABCASSAEJDIMOCURCAAAR8J4DQ4DtSBgwQAYSGAAUDUyAAAQhAAAIIDawBCEAAAvEggNAQjzjH1UuEhrhGHr8hAAEIQCCQBBAaAhkWjIIABCDgOwGEBt+RMmCACCA0BCgYmAIBCEAAAhBAaGANQAACEIgHAYSGeMQ5rl4iNMQ18vgNAQhAAAKBJIDQEMiwYBQEIAAB3wkgNPiOlAEDRAChIUDBwBQIQAACEIAAQgNrAAIQgEA8CCA0xCPOcfUSoSGukcdvCEAAAhAIJAGEhkCGBaMgAAEI+E4AocF3pAwYIAIIDQEKBqZAAAIQgAAEEBpYAxCAAATiQQChIR5xjquXGUJDXCHgNwTCTKB64vrkitk9KkQkFWY/sB0CEIAABCAAAQjEiQBCQ5yiHT9fERriF3M8jhgBhIaIBRR3IAABCEAAAhCIBQGEhliEObZOIjTENvQ4HhUCCA1RiSR+QAACEIAABCAQJwIIDXGKdvx8RWiIX8zxOGIEEBoiFlDcgQAEIAABCEAgFgQQGmIR5tg6idAQ29DjeFQIIDREJZL4AQEIQAACEIBAnAggNMQp2vHzFaEhfjHH44gRQGiIWEBxBwIQgAAEIACBWBBAaIhFmGPrJEJDbEOP41EhgNAQlUjiBwQgAAEIQAACcSKA0BCnaMfPV4SG+MUcjyNGAKEhYgHFHQhAAAIQgAAEYkEAoSEWYY6tkwgNsQ09jkeFAEJDVCKJHxCAAAQgAAEIxIkAQkOcoh0/XxEa4hdzPI4YAYSGiAUUdyAAAQhAAAIQiAUBhIZYhDm2TiI0xDb0OB4VAggNUYkkfkAAAhCAAAQgECcCCA1xinb8fEVoiF/M8ThiBBAaIhZQ3IEABCAAAQhAIBYEEBpiEebYOonQENvQ43hUCBRDaOg7ft3dFQltokiqft/WfVO1MyrOq0ho00TTzlbcki2yLZWQy1fd0+OP2Tj2+cGqrhUHVd6riTbAaJNsSb0qmkzf9cnOJVsWDvzE2tdu3kRCm6pp2teMeZMpbdjqxu5/iEr88AMCEIAABCAAgXgSQGiIZ9zj4jVCQ1wijZ+RJeC30NCnz6rKym4VS5IiF2gi/5nU5LoKLdHHCjCZTH382WeJE39zf/d3ze+p/omz2s1OiFyfDXpKUkt37PjL8JceGfGx0cY8r6SSw1OJxLVe5o1sgHEMAhCAAAQgAIFIEkBoiGRYcWo/AYQGlgIEQk7Ad6Fh5KqqiiMqXk2l5JiEpm1LplKnS0K7bddHO+eqLITq8etGSUJ7QGFLpZKXP3dPryesYoEkEoOSyeQecz8lJGjdKme1ZkqIJJP7hq28t8/j6b5282qp23d9/GGjad4mEdGSydSwlff2TPcNeQgxHwIQgAAEIACBGBJAaIhh0GPkMkJDjIKNq9Ek4LfQ0OsHazq1q9Se1xKJI5VYoGlyhVlMML9vFRoMEUL1S6W0Xqvm9Nxkpt5nv5igaYnjVVbDc7N7DlZ6hWrTOq48ryUq9HlFkiPNQkTm+wgN0VzNeAUBCEAAAhCIDwGEhvjEOo6eIjTEMer4HCkCfgsN5owFVaNhxeyedWZg2YQGs4hg10+NYRyPUBkPVqFh/7x6xsL+/vWGCNFWiEBoiNQixhkIQAACEIBADAkgNMQw6DFyGaEhRsHG1WgS8FtoMAoyplKprTve+0svcx0FRbB67LoeUqmtTSaTe1Opfb1WzemnZy1k/rxtNoOT0JA57ye9XnpkQLp+w4HxZW0ymdprly0RzejiFQQgAAEIQAACUSWA0BDVyOKXIoDQwDqAQMgJ+Ck0qIyDijMTP9O0ioHZshKMjAerEOEkFOhCg+nohHl8c6aDXTaDLjS01oZoSqVSL+x4r60QEfIwYj4EIAABCEAAAjEjgNAQs4DHzF2EhpgFHHejR8BXocFcQ8FS6FEXCvbfSPH/s3cm8FJUV/4/1Q8UGKOgmZhkiBsTJWoSzIYTBQEhmoyYKMo/GqPiMoIZ2QwPjRgeKNtTUR7CCGLiEqPhQWSiZpKwKYsREjCKccloJhn3ZRTBhe11/z+33rvN7XpVXVX9qrurqr/9+eTzMa9v3XPO99xuvb8+91zn0YdiRyJM4rrPQk6s/cyqBFOAcDaJ3Gs3s1QydW1HLk48U8SyezvwggAEIAABCEAAAkkkgNCQxKzhc1ACCA1BSTEOAjElEKXQoPsv5MTa1/XqyuAVCQV9HTQ6r6qHvQJEJqjdgv4NMU0NbkEAAhCAAAQgAAFPAggNLI40E0BoSHN2ia0mCEQpNHgdi9Ag9woRsp/ZnyFIRUNrDwdZI2JZzqoFv2MRXpUQNZFggoQABCAAAQhAIJUEEBpSmVaCaiOA0MBSgEDCCUQpNOQrDhxXT2pEexs+5j50VjyYt1W0tLRcsHrOSXfr5waOWXNKxpKfqysznbdNqDHB7KpGkNLObsLTh/sQgAAEIAABCNQoAYSGGk18jYSN0FAjiSbM9BKISmjoSCNIRbewoaNINpvdZVnWHy3L+rqmn5OWn7z11t9HmzdZuDSCbHfswq/iIb3ZJTIIQAACEIAABNJKAKEhrZklLkUAoYF1AIGEE4hMaAjQCNLq02lWXcYa71aVoMWGzHF1l2TEukQs68vqb0pwyFjWL1rEmrX65hP/7MQdpBFk5ov7zMzU5a5stUsjyIQvWdyHAAQgAAEIQEBtxM6Y/ZFYVpf39u/e9W93jtgBFAikiQBCQ5qySSw1SSAqoaEm4RE0BCAAAQhAAAIQqBIBhIYqgcdsRQggNFQEM0YgUD4CCA3lY8vMEIAABCAAAQhAoFwEEBrKRZZ540AAoSEOWcAHCAQgMHj8uptFZGyAoXrILStmnzguxHiGQgACEIAABCAAAQhUiABCQ4VAY6YqBBAaqoIdoxAIT2DAhNWf7LS7818lI119n26RHTut949Ye8upr/mOZQAEIAABCEAAAhCAQMUJIDRUHDkGK0gAoaGCsDEFgY4SCFHVQDVDR2HzPAQgAAEIQAACECgjAYSGMsJl6qoTQGioegpwAALBCQSqaqCaIThQRkIAAhCAAAQgAIEqEUBoqBJ4zFaEAEJDRTBjBALREQhQ1UA1Q3S4mQkCEIAABCAAAQiUhQBCQ1mwMmlMCCA0xCQRuAGBoASKVjVQzRAUI+MgAAEIQAACEIBAVQkgNFQVP8bLTAChocyAmR4C5SBQpKqBaoZyAGdOCEAAAhCAAAQgEDEBhIaIgTJdrAggNMQqHTgDgWAEXKsaqGYIBo9REIAABCAAAQhAIAYEEBpikARcKBsBhIayoWViCJSXgEtVA9UM5UXO7BCAAAQgAAEIQCAyAggNkaFkohgSQGiIYVJwCQJBCBRUNVDNEAQZYyAAAQhAAAIQgEBsCCA0xCYVOFIGAggNZYDKlBCoFAGjqoFqhkpBxw4EIAABCEAAAhCIgABCQwQQmSK2BBAaYpsaHIOAPwG7qqFln2d2Zrcfs/aWU1/zf4IREIAABCAAAQhAAAJxIIDQEIcs4EO5CBQIDev/9lCuXIaYFwIQgAAEIAABfwJfP/Rf6yzLyvqPZAQEIAABCCSZAEJDkrOH734EEBr8CPE+BCAAAQhAoIIEEBoqCBtTEIAABKpIAKGhivAxXXYCCA1lR4wBCEAAAhCAQHACCA3BWTESAhCAQJIJIDQkOXv47kcAocGPEO9DAAIQgAAEKkgAoaGCsDEFAQhAoIoEEBqqCB/TZSeA0FB2xBiAAAQgAAEIBCeA0BCcFSMhAAEIJJkAQkOSs4fvfgQQGvwI8T4EIAABCECgggQQGioIG1MQgAAEqkgAoaGK8DFddgIIDWVHjAEIQAACEIBAcAIIDcFZMRICEIBAkgkgNCQ5e/juRwChwY8Q70MAAhCAAAQqSAChoYKwMQUBCECgigQQGqoIH9NlJ4DQUHbEGIAABCAAAQgEJ4DQEJwVIyEAAQgkmQBCQ5Kzh+9+BBAa/AjxPgQgAAEIQKCCBBAaKggbUxCAAASqSAChoYrwMV12AggNZUeMAQhAAAIQgEBwAggNwVkxEgIQgECSCSA0JDl7+O5HAKHBjxDvQwACEIAABCpIAKGhgrAxBQEIQKCKBBAaqggf02UngNBQdsQYgAAEIAABCAQngNAQnBUjIQABCCSZAEJDkrOH734EEBr8CPE+BCAAAQhAoIIEEBoqCBtTEIAABKpIAKGhivAxXXYCCA1lR4wBCERH4KHFy2VG/Rx7wovGnisXjz03usmZCQIQiAUBhIZYpAEnIAABCJSdAEJD2RFjoIoEEBqqCB/T6STQsqdF/vjYk/LTOffJlk3P5oM8ru+xMvzi70j/bxxfUuBq3qtHTpP1Kzbazx91bC+Z39woXbruW9J8PAQBCMSTAEJDPPOCVxCAAASiJoDQEDVR5osTAYSGOGUDXxJPwCkGOAPq3LmTzF/SKEd/8ciSYqWioSRsPASBRBFAaEhUunAWAhCAQMkEEBpKRseDCSCA0JCAJOFicgiYQoCqOLh29pVy+JGHiFnlMPrHl5YsNCSHBJ5CAAKlEkBoKJUcz0EAAhBIFgGEhmTlC2/DEUBoCMeL0RDwJOCsZpgyt14GD+0PMQhAAAKhCCA0hMLFYAhAAAKJJYDQkNjU4XgAAggNASAxBAJBCOzauUu+O/AyeePVtyTMEYm/v/iy/PKeh+W3D6yW7e+9b5tSz59yxkAZN2VkQQ+GYkcnNj32pNx721LZsGZz0TnUm8rmnCkL82PV3w7t1VPO/8FwGfDNE1xtdunWRZasvUP+8ucXZcENd8vzW16w7Zx65iCZMO0H9IoIskgYA4EABBAaAkBiCAQgAIEUEEBoSEESCcGTAEIDiwMCERFwVjT06n2YTGmqt49OeL1M4cBtjLPho5fQUGwe5+0UgWwubpQu3VqbTOrxSmg4+V9PlIebV7Rz1fbTeCYipEwDgZokgNBQk2knaAhAoAYJIDTUYNJrKGSEhhpKNqGWn4DbJl4JDpeMP8/1tgk1fvFP/tN+/2v9jrOrAt587W0ZOWyCXRmhXuYRDDehwauS4v/efEea73xQOu/TOX8N5lN/eEZGnV1vz6uEg0XLZttCiNOmKU44Yzpt+BC70mLb1u0y8qwJ8sYr7f0sP2ksQCC9BBAa0ptbIoMABCBgEkBoYD2kmQBCQ5qzS2wVJ6CqGm6f/TO5Z35zO9tKcLhq1uhAjSCDVC5oMcAUGopdeenXQ8IUIcwKBdMXdTXnjIWT8rEVe6/i8DEIgZQQQGhISSITFMbAcesaM5K7MmNZ07q/1OP6//vk2wOkzro+k7G+ImJZ2Zbc05bkvrdyTr8tIlbOLbSBY1YdZdV1mp3JWd8Uy7LUmGw2+7xlZWa8vvPVpX+eP7z1bKDx0nYtkek9Xj7wOmXXqstcZ2Xkq3vtdv7eyjl9Pe0mCDOuQqAdAYQGFkWaCSA0pDm7xFY1Aqpfwk+b7pcnHt/SzocgTSJLFRqUMa8KClOQUNUMS9fdId0PPCDvX7vKiOZGObrPkfmjE2qg8xiGLU4MrxfJiV2xYYoQVYOPYQgknABCQ8ITmDD3BwxY3anuS1ZzLpv5ppXLXbAnk/u3zlI3UIsFOpxsNvfBbsl9du0t/V8zQ1TPy5c631CXy422LCvjFn42m/3Vzm3vnrf+J9/ert+37faxmnOi7GYu2JPZ42l35x7ryPW3nvhqwtDiLgR8CSA0+CJiQIIJIDQkOHm4Hn8C6kjCvQuWypI7H8w769zkuzWDNCPzOsZg/t2sRtDPqoaS6kjGWRcOtY9kvPbSGzLitDF2w0mEhvivHTysXQIIDbWb+2pEPuDC1V0yPTJ/lpzV08pZT+cyuWMsKzOlZcfuuY/MH/j+kLHrL8xmcosskbpctuW8ld1X3ycNDVnlqxYprFzdt7O53G7LkiktO1ua1HPqPeu4ztNVpYQSIHJZOW9l9xV7n3WzKzJVPz9o7JoLrUym1a4l56382N5nq8EJmxAoBwGEhnJQZc64EEBoiEsm8CPVBNRNEOPP/7Edo3kjhV9jRjU+iNCgxilRY+bEpoKbJNTfdaUBQkOqlxjBpYgAQkOKkpmAUAaM/f1hGdm1MZOp+8dsNrvLktxFBWKC8b5TaNAiRC6bbZFMbuCq2f1/bx6t0CJGxqo7PJvNPpjt3jLskYaBe2yRYuzqwzKSKWJ37/sIDQlYSLhYEgGEhpKw8VBCCCA0JCRRuJlsAm4NG/+592EF12FOnXdVvmFkmKMTTjKqF8MDP/u13NywoEDY6HHgAYErGvRVlj0OOoCjE8leenifQAIIDQlMWoJdNisWLJHrTtj/hIaGBsuuWGgVBPYKEabQYIoIlsj1zufsZ9uOR1hWp9OzuexDptBgVixILnd9j5dfa2huHt6y1y5CQ4KXFa4HJIDQEBAUwxJJAKEhkWnD6aQRcKsm+OiDHfmNfynXWDr7JTiZzL1+kdy/aFm+guKoY3rJ1SOnyfoVG+2hzl4RQZpB0qMhaSsPf5NIAKEhiVlLrs+6IWMuaz35QXbbgA1zv7XNjGbI2DUn5KzMI9lcNmtWLXj93Xy2mNDga/ff15yQ69zebnJJ4zkE2hNAaGBVpJkAQkOas0tsFSWgxITLzvyhDL/o23Ly0H7yqZ4H2/bVkYYbr52f3+B7HWWYe990+0YKdcxi8hWNdi8F9fI7OqHtXn71CBnwzRPy/Rh+8P+usq/INPsxmJUSxa639LtSU4OlGWRFlxjGaoQAQkONJDoGYZo9FizLcq1KyB+PaJGnTCHCTyhQ4TmrHrq/9OoUVbVgChAiuenOagb1rK54yDnsxgAbLkAgMgIIDZGhZKIYEkBoiGFScCmZBMyqBa8InJULuuqgWMRBhAbd5NFtHvN55xWXfuPV+17HONR7CA3JXKt4HW8CCA3xzk+avDOFgFy25ftmbwZbKGi7kUI1e8xZ1q8OfOmEYc3NVqtQ8CWrua0J5IMHvdLvTPV3Jxt97ELEOsCshthrN3N4zrK+72z0aM//xcxiK6OaTBYeuUgTf2KBAEIDayDNBBAa0pxdYqs4AXWt5W8fWC1rfvd4viJBOXFc32Nl+MXfyfdg0I6pjf+Dv/id3NZ4V368GnvFpEvk6sum2RUJfkKDmkvZvfe2pQWNIIvZ/ONjT8qCG+6W57e8kGfkNR6hoeLLCIM1TgChocYXQAXD3ysEZLq5Xl3ZdjOEauZo9mEIUgmhwvCqetCNIEX87GYOl5xMc6t4qCAmTEGgbAQQGsqGloljQAChIQZJwAUIQAACEICAJoDQwFqoFAGvYxHavmdFQoCKhiFtPRbEkk7Oqy39jkXsFSIKKyEqxQU7EKgUAYSGSpHGTjUIIDRUgzo2IQABCEAAAh4EEBpYGpUioCsOxLIePPClV4eZtz4oH/Y2fMztdFY8mLdVZLPZEau6r7pbGhrs2yoGXfHoN6w6614rk/l4Npv91UFf73dm8/C9RyvylQ65XMFNFDpuLVJkc7mdO/dYR66/9cRXK8UEOxCoJAGEhkrSxlalCSA0VJo49iAAAQhAAAJFCCA0sDwqQSDI8YdiFQ/m82JZVjab3aVO8mUs63j1/1UMuWz2zh3b3h29/iff3q5johFkJbKLjaQQQGhISqbwsxQCCA2lUOMZCEAAAhCAQJkIIDSUCSzTFhAI0gjSOq7z9IzkrvSqeFCiQafjOl2UzeUuyWSsr4i0Cg65jDTX5TrNWnHzvzwtYuVMw0EaQWq7OY+KB1IJgbQQQGhISyaJw40AQgPrAgIQgAAEIBAjAggNMUoGrkAAAhAoIwGEhjLCZeqqE0BoqHoKcAACEIAABCCwlwBCA6sBAhCAQG0QQGiojTzXapQIDbWaeeKGAAQgAIFYEkBoiGVacAoCEIBA5AQQGiJHyoQxIoDQEKNk4AoEIAABCEAAoYE1AAEIQKA2CCA01EaeazVKhIZazTxxQwACEIBALAkgNMQyLTgFAQikjMDA8Y+evk/uo3W/vfnUd6oVGkJDtchjtxIEEBoqQRkbEIAABCAAgYAEEBoCgmIYBCAAgQ4QGDxu/W9Fcl8VsebldnW6ZeW8vv/XgelKehShoSRsPJQQAggNCUkUbkIAAhCAQG0QQGiojTwTJQQgUF0CSmjISW6wZUlGRLaKZd2a26fTLStnVE5wQGio7hrAenkJIDSUly+zQwACEIAABEIRQGgIhYvBEIAABEoi4BAa9BwVFRwQGkpKHQ8lhABCQ0IShZsQgMBeAi17WuRHo6bJuuUbpaGpXoac3r9DeFrnmy7rlm+QhqYJMuT0kzo0X0cfjps/HY0nyufzbFZskIY5E2Tw0JPEsqK0UP1gjfpLAAAgAElEQVS5EBqqnwM8gAAE0k/AQ2ioqOCA0JD+dVbLESI0RJz91156Q0acNkY+/ZmDZX5zo3Tpuq9tQf3H8ZbNz8runbvlq/2Oi9hqtNMpX68eOU3Wr9goU+bWy+ChHdvEResdsyWJgNe6V5+Ti4aOkU/1PFjmLW6Urt1aPydBX0/94Rm5fPhE6Tekr0xfMKnDG83C+a4RK+TOVcUzvX6ObP79U3YIpw0fImMbLpOu3boEDalgXEf9KcloQh7KsxncV6YvDJ+rJISJ0JCELOEjBCCQdAI+QkNFBAeEhqSvIvwvRiDVQoPeMG98dLPMX9IoR3/xyLKvBi+hQf3H8aiz66Vz504V86XUYBEaSiXHc04CrZvCeunUqZPMa26UY/q0fgY7IjTs2rlLzhk0Ug7o8TGZt3hWyZt57WtH52uNZaxs27rdroTYZ9/O8uZrb8uMhZNK8q2j/qR5FdYKm6nzuk9t2ZO7NrTilebkExsEIACB6hLYmpXcv/Xf/8SlDQ1WNipXEBqiIsk8cSSA0BBxVryEhmf+9LyMv2CyfOJTH5emn0+T7gceELHl6KZDaIiOZRpmmnv9Irl/0bKSqlvsdX/hZPnEJz8uTfdOk+4Hta77jggNDy1eLjdOmmeLDMf0OcoV8dxpi+T+25cFOgah5rtp0jy5tch8xfKonp85samtuqLjv7C3+jNfbl080zO+NKwrHcOt0+6w19fkOT+UIUNPEilyDOLh5hVy4zUqV+lmQ0VDmlY4sUAAAnElELCiQXIia6xM7roT9ztxVZQig+KC0BDX1YFfURBAaIiCojGHl9AQsZmyTofQUFa8iZu8I0KDV7AdERqCAAwjNASZr9iYW6ctkvtuXyYXjTlXLh57btGNckdtpfH5MEJDGuN3iwmhoVYyTZwQgEA1CfgJDXsFhpWrGhoaIqtiMGNGaKjmCsB2uQkgNERMGKEhYqBMV3UCCA3FU4DQ0LElitDQnh9CQ8fWFE9DAAIQCELAS2iohMCg/UNoCJIpxiSVAEKDI3PqbLUqg96wZnP+nVPPHCTnjTxLDj/yEN88ewkNfgJEULvF5imlEkHFueCGu+X5LS/YsalYx08dKVPG3ujZDDKor8Vg6TiO63usXD//annwF7+T2xrvku3vvW/3sTjljIEybsrIfDNNPZeK0Ryr/n5or55y/g+G2747X26+KptXXnd5QT6DjgtrX42/ffbPZNm9/2XH5nx16dZFlq67o+AoTUf5hvXRK0+qhH9G/RzXty8a2/brvc8nwqtyoZSKBpvLVU2y4VHvz6bt88Q5ouocnS+nz2q+WVc1yeNF5isWnj4ykcu1N6ZvrtD9G/p87Ri5bt5Vcuv0n0jznb+SznbPisKjH63+zJXHH91U8N3zvcvOkiOOav/doz67C2+8R5576r/zn90fXn+5rHxorf0dZh9FaLs9Q/vxqZ6faNfXwu+GC1e/zhgk3xs5TI446tC8r85Y1TEH9ZlWvSvUZ/rfJpwv51x6Rr7tgHpfrS83fiPGnGNXh+imnG4+qO8I9b1s+uD7BZ2QAQgNCUkUbkIAAokm4BQaKikwaHAIDYleQlE430lE7hORM0Rklog0iMjuKCaOwxwIDUYWVOO6+kum2htC9R/o3fbrKv/711fkice3BG7iWIrQEMZulEKDuZFUG4Ejeh9mCw7qn9UGWHFw3joRxtcgQsMXvnK0XWqubrgwfVDPHnVsr4KbO3Tsyq9evQ+TY7/UW15/+c28KOTcSJrjdT7V+Bee/R+ZuejafHPQUsYFsW8KP3q8Xk8qPuVTj48fIJdNuCAvqHSUb1hGxXKk+iuoNfLclhfsdaEEmkN69bQfOeHkr9n/83tFJTQoLhMvnSrbtrp/NvWmPajPrfNdl2/g6PysO0UAtzidtnSOVePLM877li1k6c3357/8ufw6V8LY3198uaB/RFh/HmpeLjPrm+xNuvOz+43vDJCHl6ywr37sqNBQ4NfQk6Tbxwq/E01OOtbPfeGzsmvX7vz3pv4uUQxNAUHxU2LDs0/9d/v1NahtfVkipg/qKst/KOKD33pMyvsIDUnJFH5CAAJJJqCFBrFkXWsPhvIdkfDihNCQ5BUUie8IDZFgrMIkYW6dUN3MvzvwMnlv63ZZtGx2wa/d6pfD8ef/uN3G1y2ksEJDWLtRCQ3mhvTa2ePz1QDql8Op426yNwnqZQoNYX0NIjToCoarZo3O+2D6ZtpXG44br50vU5rqC/Kjb/RwVgcELfkPOi6sfS3k9P/G8fYNBPrl9fco+Ib1McjHMigfr8+D2zWWYSoa9E0DW9/dJrc/cFPBL9jqs3nlBZPlyGOOKPilvliPhlLmK8ap2NEJ80YKJQi4CRhh/THnnHTTOPnmsJNt99Rn97rxs/NXbOqqCvVeKRUNHfFLxTpx5hVy6pkn21eP6jzt23VfWbJ2kfQ4qHseabGjE2F9CLKekzAGoSEJWcJHCEAg6QQGj1s7KVOXfezr+61+pFw9GPwYJUBoUL8wjReR74vIQdLaiWqXiCwRkV+KyDIRaWmLU22a1a/y6peoB0Vktojs8WNQ4+8jNCR1AYQRGvTmz60kPMw8YYWGsHajEhq8Nrsq13rD+8arbxUIDWF9DSI07Phwh+t1n8X8c86r/X3nrXcL5lIb5KV3PeR7nWjQcV7xFLPvdluDVw6j5BuUUZDPdrWFBn0cIt9s0XC6tex/mmx4ZHPBJr6Y0NB65GGOjNDNG9vNN102PLLJVRRw4xVUaDA3/uY8+gjGhaP1cYG97+pjDaY/upqh35C+Mn1B4S0XemP++itvFlRMlCI0PNysjs40yYWjv1twjEF55+aXtvHRBx+1Y+c2XkdZTGjQxyuC+hBkPSdhDEJDErKEjxCAAAQ6TiDmQsPX28SET7QJDO3+81JEBovIehFRzTIPE5Hfi8jBIvKkiKgzze92nFKqZ0BoSGp6wwgEejNlloebca96eJ14bYrNcWGFhrB2oxIaim0evXo9hPU1iNDw6c8cXHA8Qj+jqxScxyfc5vTKs964q19Xp867SlRlgdsr6DiveLzsewkYXjmMkq/T1zCfBeez1RYagnIxqwWKCQ36Pb/PepDjE4pVEKHBrTeCudG+b9EDctzX9h5Ncfvu0f60bswfkMnG0Qg93qvfQilCgxYAVH8JfWSmwK9fr5MdH+zIiwrFbLRycr/GspjQ4OfD6l+vk48MH5L67yqn3wgNackkcUAAAhAoTiDGQkMXEXlKRP5ZRJ5pq2j4k7R2wfqkiAwVkR+LyDki8lib0KCe+ZmIfEdEbhSRax39BpRwsaqtyuFzIvJy23y1vEwQGpKa/aCbK3NjXSxWtWGdv6Qxf7bfbWwYoaEUu1EIDX5NI93eL8XXjggNOs7du/e0a5aofHn8kU3yxIYt8uEHH9lm3IQgNa7p+kWy5E5VvSX2WXZ1RGPAN08oaDIZdJy5mQtiP8zRiaj5BmGkfv1WzQQ1Qx3fZw7/J7tpn355CQ1Bnu9ojwZdsbBu+caiX0POYwleQoO5Eff7rFdCaAjrT+9j/1l+NGq6rFu+oaBiIWqhIaxfx/Q5qujxjFKEhrwPKza4NvfUMXsdSUnqv7eU3wgNSc4evkMAAhAITiDGQsMFInJ7mxBgVi0ED679SISG9kwQGjqyoqr5bClCg7P5YVj/SxUagtqNg9AQ1NeohQanIOCc30sIUo335kxZmG8aqZr2Nf18WsFND2ouv3Fh7ZtHUJzNIJ39JPzEn6DrMIyPZi8Mc367imRxo3Tptq/9Zy+hwX5+6BjZvrXwNg31/LzFjdK1275tm88x8qmeB+f/puYM2qPBFBoamuplyOn9A6EIIjR4HWUIZMAY1JGKBq8KBC8f/MZHVdHQbp6hJ7WeyizyirqiwRQaVGNL1QhS9XuohRdCQy1kmRghAAEIiCRAaFD9GKKqPkBoQGhIz8ceocF7Uxb26ERUG2G9uooJJmqM29EJ7bPatJsNIYPmWTXLU80k1Q0XzgaN5qr3GhfWvh6vOv+rKwv19ZZu16VGxTesj0E+7dU8OoHQ0D5DlTg6gdAQ5JNRvjEIDeVjy8wQgAAE4kQgAUKDOioRtKJB/Tp/f9vRiZmqp3zb0QlVHbFQRPbxYK+OZLj1cxggIj8UkVNFpK7t2bUi0iQiDxhNKMOkNOicqgmmOuahjo7McLl20qxE+LWInC0iOw1H1PvK1nVtzTEzIvKXtmaZdxtNMotVNASpdlDizco2FkeLyEtxOo7C9ZZtKyJM80G/X/VGnDZGnL0H/BoAFtv4mvaKHSnwauLo5m+xeNVGe+SwCeLVDDKor0E4efW90JtbbauYmBBUaFD++AkcXkKIqpa4euQ02fjo5nbHZ9zs61x0P3B/1x4UYXMS5Bs0KkZOW9UUGpQvuhlk/yHHy/QFkwL9qh2kGWQ/e77CZopBODvHdKSiQcc3c2KTuDV3dF0nbVdbuo1Xn91RZ9WLVzNIde2k89YHrwaSuhlkUL+irmhQsetmkP0G95XpCzueq1LyW41nEBqqQR2bEIAABCpPIMZCg9nYcXdbj4alPpt7L6FhiIio69eOFZEebY0lnxeRd9o2xeqfR7bdZqGSYM6jBAZVVbHZ2LCrMdNdNv/FEmhu2oPOeX7b8RE1r1Ns0e8pNs4NvupVoW7jUHErgcH5Ume6tTCB0FD5j100FkvZgKpfnc3rHrUn6j/g1y5/XIadf1pR58IcnTA3vkHtmr98mzdkmOKAmtfveIPX9ZbOcnpzHq9nwjJyxu1s1qiuwpt8RaNdAaDtF/vF32zmqHtoqM3TpMtn2h3zj/7ikfmc/eaXq+wrALWAEXRcWPvKYNjbLDrKtxQfg3zSOiLCdbRHg14rFw0dK9u2bpdrbxovpw5Tovfel9tnU98s4SYm6A2xms+8HrKUdaye6ajQENif759mH1/wGm/+XfllHg0xKxRGjNG3W1j2lZhamHA+087OmScXHJ/Q3M/8/r+KZVkl92goJiY4fVDVQMpWQa5WPC5nntfqQ1peCA1pySRxQAACEChOIMZCg3Jc92no3BbFn0VkhIhsamv+6AzOS2jQ44IenVDVEFe22XBu8NX/f0hE1Ple5d+9ASsbSpnTFAG2iIi6T1yJI0qEUQ0wVVPMC118UBUQqhJD3cRxuYjc1VbBoKok7hARVXJ+ioisaxMi7hMR1RxNXQ3aYDTQpKIhzl8g5sbr0F49Zf/uH2vn7ugfX5rfiOoNlRqkxvfpq4Q3kee2vCDPb3lBgtyAEFZoUPOHtWuOV5v0I3ofZvunzv2fNnyI3fzQT2jQG2F1/aKOVz2v5lFHE1S5/22Nd7WbJ6yvXutDczrw491tv5VdMxb1nIrl6sYx+SlM28q/bvt1zedGDTJ7NJi5d/ZHKGWcM09+9tV4p/ijA1FrS8U9/OLvtLsJo6N8wzAK+tm1j7EMr7cb8il2Kl9njzjdvvLQ7xWF0JBnP3GO7YPXZ3Pe4lnStZsSkVuP3lw+fKLkcjlXn7UQkQs4X7E4Oyo06PhUVYPyN0h8+viE9l9/htSz+p+dPSj0tZiaScH3xtlDZOndD7a7yUJXNQTxq9SKBrdcnXXh0PyVmlqICOKD33pMyvsIDUnJFH5CAAIQ6BiBmAsNKjj1q/w9ImJecakEB3Us4peOTX4UQoOupDiwyJENLRr8l4icZVRCeCVDCwMHBZzTPAZhigr6CIU6DqGEkKcN8UHbNscrUUbdwtFiOKYY3Ski/9F2FaiqeEBo6NjHqDpPm5tNLw+cG3JnQ0D13Oe//Dk5cXBfUf/x26Vra4M8r1cpQoOaK6xd81d/9bzalI+bMlJWPLhGZtTPCSQ0qOfUL/y3TFloVw+oTeQpZwz0nSesr26sTE5z758h98xvtv+nXvp2CPXrpfOl4l5ww922MKFeSkS4ZPx58uTGp2XpXQ8VHGtQ+b999s9k2b3/5dsfIcg4ZS+ofTehQ8fy+stv5htTmlUp+v2O8g3qY5hPpbneVH4mzR4vg4f6N2aMSmgo9TPSMPoGuxJC+XzNTeNsAa2A89SFsuFRVY3X+grzWdfPRCE06Piapt5u9/No588FQ/PNOfV76rM7Z+rt+fjUZ/eKay+xK3a8bqVQedRM7O+Ns4fI2CmXycqH1ooSOibP+WEBIz+/hl1wWl7cKVVo0J8rZ67M5o/qM+HK5uS+MuzCvT6EWdNxHovQEOfs4BsEIACB6AgkQGhQwarN8UAXwUH9Uq9+EXyvjUgUQoM+kqCu1HTr26BMBa2M0Inq6JzmEQpVcaBEFtW7QokwqipBVS44bbkdqXBbOBydiO7jxEwQaCUQtFdCUnm5NbM0Y0l7/EnNW9L99ruVIunx1Yr/CA21kmnihAAEap1AQoQGM02qweE1bSKA+jVe9RvQVQVRCA26WkHN9bjHEY2jRERVPHwY8EaMjs7p7O+geHj1iNDHJtyqHRAaav0DT/yVIZD2jbYWGrwaZ6pflsef/+NAx3EqkxGspIEAQkMasiiC0JCOPBIFBCAAAT8CCRQaVEimoKCOBeg+Ckp4cLt1QmMIUolgigJ++NRtFUNF5BWfmxaimFNXNaibMz5waQCpfdVCgzrW4byJAqHBL6O8D4EoCKRdaFBNJsdfMFmeeHyLXbY/4Jsn2D0l1Ev3/DB7RUTBlDkggNCQjjWA0JCOPBIFBCAAAT8CCRUaVFhaNDCbMqquzFEJDaoiwOvohB9W5/taaCh1TtUA7EkR+WzbjRlqfvPmCNMeFQ0GjVRfbxl2FTK+cgTSLjQokmrT9+Avfie/uv+3+Z4S6u+qYZ/qBaBuxPhUz4MrBx1LqSeA0JCOFCM0pCOPRAEBCEDAj0AKhAYlLkRZ0WBeG/k5EXnZp1rBD7F6v6Nzms0nF4iIuubT69aLYtdeuvlKj4YgGWQMBCAAAQhAAAIdJ4DQ0HGGzAABCEAgCQQSLDTozfdOo09CXcCKBlOcMBspqpTpWyfUL3FuV0eWkla/6yiLzakrN5TPuvmj6s+gbp1QsR8tIi8ZYogav1JEVBWE8t/t1olrReR5EflFW4VEkFsnzOs1tb+mSLGjyHGOUphF8gwVDZFgZBIIQAACEIBANAQQGqLhyCwQgAAE4k4gpkKD2iQ/JSIbReQBEfmtiLzfxvKTInK5iFzd1qthmoiomxj2OHo3KCFC3c6gbl/QL1NE0FdFqtsbDhWRvxqbdS1iKBHi+20VBOYVkdqHF1028l4pDzPnvW3xmEcmtL8qHlO4eMjRi8Hc/CufFSt1O4fi01NE7mi7EvPiNt+VgOElNKhYzN4QjW1NKNUtH+oaNd2UUwk8xfpGVO1jgNBQNfQYhgAEIAABCLQngNDAqoAABCBQGwRiLjT8s9GTwC0hagN9qSEm+N06Yb6vNsf6pZo6mv0Y1AZ/WVsFgWowqV76BorjRUT/zevmBzdfS5mzWG8HUwC4QESUOKHFEFOIUEKC83V327WgW9vEmWJCg9uNF3q+XSIyXkTGiYiqADnGUV1R9Q8RQkPVU4ADEIAABCAAgb0EEBpYDRCAAARqg0BMhQYFX/36rm5NOENETjA292pzu0REZovIE47rJ/2EBjWvGjNLREa3/bOab7KI3Nj2q79OvBp3ooj8UEROFREtTKgjB38UkZtd7PstGq85/yIif3DMaR6Z0D0ozGMepgDgdaxBHZEYJSIfbxNs/txW5fFLQ5Qo1qPBZOGcS4kTqsJB8VB5+CeEBr/08z4EIAABCECgxgkgNNT4AiB8CECgZgjEWGiomRwQaPkIUNFQPrbMDAEIQAACEAhNAKEhNDIegAAEIJBIAggNiUwbTgckgNAQEBTDIAABCEAAApUggNBQCcrYgAAEIFB9AggN1c8BHpSPAEJD+dgyMwQgAAEIQCA0AYSG0Mh4AAIQgEAiCSA0JDJtOB2QAEJDQFAMSweBlj0tcvXIabJ+xUaZMrdeBg/tn47AiCIWBNT6+tGo6bJu+QZpaJogQ05Xtw/xgkA4AggN4XgxGgIQgEBSCSA0JDVz+B2EAEJDEEoVHpPUzfBrL70hI04bI5/+zMEyv7lRunTdt8Lk/M099YdnZNTZ9dL/G8fLjIWT/B9wjFC52bL5Wdm9c7d8td9xoZ8P+kA114CXbfX3+TN/KvcvWiYXjT1XLh57btBwyjYuinxEMYcOUK2vy4dPlH5D+sr0BdeIZbndahQOh5d4of7+H7PulPsXPSAXjj7HzkcU9sJ5V3y09n3DI5tkXvMsOabPUVFOn9q5EBpSm1oCgwAEIFBAAKGBBZFmAggNMcxuNTeZHcERd6Fh185d8t2Bl0n3A/cvWQjRQkXnzp1k/pJGOfqLR3YEmeez1VwDxYQGXQ0SF6FBb+w7daoreSMbxRwqkWp9nTNopBzQ42Myb/Es6dpNXdnc8VcxoUFXT4wY4y80qM/nRUPHyrat222hLSohpFiEmsnWd7fJkrWLpMdB3TsOpAZmQGiogSQTIgQgAAERQWhgGaSZAEJDDLNbzU2mwjH3+kX2r9ZhjxbEXWh4aPFyufGaeR0SCJ750/My/oLJ8olPfVyafj5Nuh94QFlWUDXXgJ/QsPHRzbZQc3Sf8ogsTqB6PTY01cuQ0wuPuqh8XHlhg/zjJw+SOfdeX9JGttgct05bJPfdvizQMQi1vm6aNF9uXTwz0l/u/YSGINUC5hyK71HH9opUDPH6EGhx41M9P1ERe2X5MFZhUoSGKkDHJAQgAIEqEEBoqAJ0TFaMAEJDxVAHN1TNTWaahYbgGaj+yGquAS/bdjXH8HrpP6S0YyelUi0mNJQ6Z9DnwggNQecMO85LaAhzTEOPPeSIf5J33t4qu3fvqUiFwcPNK2RG/Ry5cPR3Y3m0I2wuKjUeoaFSpLEDAQhAoLoEEBqqyx/r5SWA0FBeviXNXs1NJkJDSSmL/KFqrgE32/pvmx57SpasvUN6HFSeSg43kAgN7RtMavHhj+uf9BUMzD4JN//sOrl+/M1SqaMMt067w66OmjznhzJk6EkiHW9ZEflnLY4TIjTEMSv4BAEIQCB6AggN0TNlxvgQSL3QoMv5j+t7rFw//2p58Be/k9sa75Lt770v6pz9KWcMlHFTRro2Lnzztbdl5sQm2bBmcz5jp545SM4beZYcfuQh+b/52bis/gI559IzXLOu5l5ww93y/JYX7PfV/OOnjpQpY290vRlBbRrMGNQzh/bqKef/YLj9rPkK65cq/Va/Prq9gpzJL3Z0Iozfbvb9YilHHpuuXyRL7nzQXie6H4Pf8RC1Zu5dsFR++8Bqe40Vy4+OM+waUM8FXZt+XzVBbatfxEef+yPPIxOl5HfTY0/KvbctzX++nJ9Hez1OnCOSax+FXo9upfnquZkT50i/Ie59CJzPbP2/9+zeBWZ5f+scTZLLtTd+0Zi2Rphtm2aVi1lXzZXHH91U+D1x2Vly+FF7vyf8cqHeV/lYeOM98txT/53/Phg35TK5bvzsgpssVD7GfO+aQMc0HmpeLjPrm+wGldfNu0quuXyG+B23UDH9fOEv7fWvGZx6xiD54bTLXXtPOP0+5Qz1Pdbqt5ctNxvquQkuNpyM1Xfe9y8/2/7Oi1sDzCB59huD0OBHiPchAAEIpIMAQkM68kgU7gRqRmj4wleOtn9NU9caqg3NEb0Py2/u1Xll5y0J6j/k6y+Zam8W1RV13fbrKv/711fkice3FGw8FVa9+VSNAXft2p0f06Vbl/xm022jbm7sTZ/UP+tnzT4J2o7yqVfvw+TYL/WW119+M79Rc9oI65c6q658em7LCzYbJc4c0qunvXJOOPlr9v+Kvbw24WH9LiY0VCKPpg21ofn7iy/n+1UUExrMNaNi+PyXPyd/e+Gl/Bpwu+ki7BpQ84ZZm8XyVYptz9wMHSPbtwZbl2oOp+3eX/isbNn0rD19a6PCSfLsk/7r0U1o0McE9u26r+uv/VqIGNEmGLjNEfSzoGxNvPQ6u8Gi2/dEmJsWTHHD6/sg7JWZuhnj/735Tr5ZZkGVgcv1m1qYUAKD/g7Q3wnqe8nZ1FEJpffMb7YFCfV5UUcztMim8un2jD5S4WljzSLp8fHWxpE6n2rs4KEnyT98rKus/vU6+eiDHSU3AI37fxAgNMQ9Q/gHAQhAIBoCCA3RcGSWeBKoGaFBVzBcNWt0/pd/cwNsbuj17QTvbd0ui5bNLqheUL/cjT//x3YzNS1OmPOoDYJpQ49X/7G9dN0d+eaB5jPXzh6f90n9cjd13E22WKFepl/qP7hvvHa+TGmqL/BJ34RQzEZQv5TNqJtBhvW7mNBQyTy63SrhJTToNfPGq2+1u/pR/XJ/zagZ9ubLSzgKugbCrk2vr51S1p/XXMXye/nwetm3a+HmtHVjP0a2bX1fzLjV/Orz8uTGP8u//fD7eXPFjk64iQRePQ3UhG7XLRZrWFisR4N5o8LtD9wkRxx1aN5nFceVF0yWI485IlATRPNGiEk3jZNvDjvZnkt9H6iqgM2/f8r+/2GFBi0amD0S3P6mHTdFGjOmdkzbjkF43dih4m8YfYMtwDgbTwa1oUSFbEvrsRFnVYTyZ/mvHpWTTj1BunaL3zW6Hf3XPUJDRwnyPAQgAIFkEEBoSEae8LI0AjUjNOz4cIfrbQP6l1Xz12b9N7cqBH1W3e6833a9od60udlwG69S5WZXp9DctAa5+UGPf+etdwtiLMWvcggNXkvTy+9iQkMl8ugUBEx/vISGYvk0820KVKWsgbBr04u9r+1Bl8kbr7wV+uYR017hr+mNckzbLRUFthdM8j23H1Zo0Lzdjk+4iQqlCg26AmHE6NarJc3+A26CRrGvaD2XOt7gvHZSc3z9lTdDCQ06LlVlZVYhmEcpTFtu1Q/aZzehYdeu1us88345ejC4NYIMY0MJDa+/3HolZ63dWoHQUNp/0PAUBCAAgaQRQGhIWsbwNwyBmhEaPv2Zg9sdj3SxITQAACAASURBVFCgdDWAuQHUGxvz6IAJddXD68Tc8Pqd23erEChWNRC2EaCXmFGKX5UUGrz8LiY0VDOPyi83pkHypZ9T3f51ZUspayDs2vT6MijFdpgvFjXW5jJqmmx8ZLPMa24VGvTf1i/faFfmDHZcV+lmoxShwXOT3da/QR+b0Dn12swWq2jQ7/l9TwQ5PqGOM9y36AFpmDPBPoJhvopVaBTLiT4i4bzxQVcUOKst3G6xULZf/vtr8sDPfm33azCf8ZpH++TWCDJvY3Bfmb7wGru/QjEbpsii+tCo/3Xt1iXsUkzceISGxKUMhyEAAQiURAChoSRsPJQQAjUvNDg3gB/bfz+5euQ0u5dDsVeYBoHOTZ3fxjTI+48/skme2LBFPvzgI9tNp/jhtSk2Y/LabEZ9dELbVHEF8bsUoaESefQTGswqF2cM5pEHJTSY68ytaqXYzQ9h1qYbyyDrS38GglTUBMmvU2gwxQe/78pShAa3zblXlUEpFQ3m/H7fE35Cg5+Q4Pe+1+dFiSfOagZTWHG+p4UBtwaY6jlnM0gvIUON9WLtZ8OtGaQ+hqL8Ut+7F4/7npx14dBUCw4IDX7fCrwPAQhAIB0EEBrSkUeicCeA0PDSGzLitDH2vfJBNoClbIKjEhrUf7zrmxDc/DDFjzgJDWH9LoVxMaEh6GbZrwIkTkJD0JgqITQEyW+lhQYVt/P2CdU41a1yoaNCQ9i+Cc6c+AkJfu8Xm083jTXH7Nm9R9b87nG7KkuLIKYN3dRSPfPpz3zS7rHw+a8cXXAzj1fPBm3HraLEfEY3dSxmw/TZeUOFs+9D2v4Fj9CQtowSDwQgAAGPjdgZsz8Sy+ry3v7du/7tzhE74ASBNBGoeaHBeXRCbdbD/prrt0GN6uiEnkdtHsyGkHE/OhHW71KEhkrk0U9oUJUGXgJAFEcn/CoRwnwxRXl0omh+q3R0QufK/FV//co/2NdemscmzHFufQC8jk6E3fz75SbKoxPmLQ1+drVIYja2dN4q4TZHsV4Larzuz2AetQhrw+t7QOX0ow8+Su2NEypuhAa/lcv7EIAABNJBgIqGdOSRKDyEtDNvfl9E/sG+EX793x5yubE+2eiKNURUkelNklszSLfrCEvZBLtt6oo141O/3o0cNkHUDQZ641qsn0GchYZS/C7G2KsZZCXy6CU0eK0jM45iTUfd1pnbGlDz+TWdDPpp9V1/Z00I1AyyIL/NjXJ0W8NH5Ydbj4Z2rMrUDFLbVzcWrFu+QdRNDqv/a72o4y3OowylVDToXMyc2CRuDRyD5kGPK9YMUq2FUWfV72266HIlpZ4nqADiPPawe9duu7Hj1ne3uV4J6oynmNBg3qAxYkxro0zViyEKoSEf34oNdj8LVRlh2f/2StcLoSFd+SQaCEAAAl4EEBpYG2kmUDMVDfpaxKnzrhK1sVMvdfZ38hWNga8d1AtB/Yf/2uWPy7DzT7P/VEpFg9f1gubf1dxOocHtV3O9aYzq6ESpm9mwjRK9/Hb7wJlcVJzVyGOxXHvl01xnTpEk7Bow7av17LwaUr3vXJteX16l2Habq1iVhZlffXRCzdH6i3u95HLSLgZ1Fei6FRtkzI//LW/OnmfiHOk/5HiZvmBSwcaymEigJtDHJw45oqe88/ZWUc1E5y2eVXC+v9gcxQQAc0NtXknZ7nvi+6f53qzhNZf5dzWv3zENfaOE37Wazpsnsi1Z+xpJJcrYNhw3SDhzbwoapphgXmuZ97dtLr/jFk4bf9r4tBzQff+Cq3wLjmSsWSQ9Pt49lf9+RmhIZVoJCgIQgEA7AggNLIo0E6gZoeHAj3eXLt26yPNbXrAbih3R+zD7n9XrtOFD5OrGMQV51psk9cdDe/WUPn2Ptd9/bssL9nPmLRWlCA1qLv0rvLah/VNHI9Q56dsa7yooxTd90ueotT9qjqiEBn0MQc+p/Dp7xOmtV/gVeXlxCOu3mwk9dzXzqPwqlmszTjX281/+nPzthZdsIUu93K5LDbsG1Dxh1maxfJVi222+IPk1hQY1h1rb98xvtqdT67b3Fz4rWzY9a/9/JQSagoJ5FECNNdejn9AQZKNebA5P22Nar7PUQoRqVOj1PeEUNrxyoo9PSK71O8f5fbDghrtl8pwftruVQs/nd5zBtOt2Y4QZq9nbQfW2eObJv8iV140qECAebl4uM+qbRMeuhBy11tV34+e+cKT8eskKuXXxTDmmz1F500FttLS0tAofKzbIcV87Vg7p1VNUb4lfL1lp21NiSFqrGRQshIY0/2cXsUEAAhDYSwChgdWQZgI1IzSoXzLn3j/D3tyYG5yrZo2WU88c5Jrjv7/4ssyZstCufNAvtXk8cXBfu+t5l6772n8uVWhQz/7ml6vklikL7f9AV5uoU84YKOOmjJQVD66RGfVz2p35V76oDYcWSdSG4JLx58mTG5+WpXc9JPOXNMrRXzyyw36Z1R7Kr0mzx8vgof2LfhaKcQjjt5sRc+5q5TFIrtUv8vfetrRgzajrD6+87vKCX2bNGMOuAfVs0LXp9+VVim23Of3y6xQa1BzOZ9Tm+ltnDS74bGlbrb+UN8q2ra2fk0k3jbevxvQTGtSv6PNn/VTuv32ZvXF36z/gN4f5K72yfc1N4wo2+yoXTVMXyuOPunxPXDBUunRr/Z4I8lL5mDP1dtm2dXv++2Bsw2Wy8qG1oo5pFBManFUK6riC18utWaMaq9bvnXN/IZt//1S777xhF5zW7qaH3zywSuZMafVX5e/7l58t3zh9gPzo8unyx/VPuvIOakON+/mCX8rjj27K+6I+S+OnjpIjjjo0CM7EjkFoSGzqcBwCEIBAKAIIDaFwMThhBGpKaJjf3FjQOT1huappd/3EnJqGQ/AQgECqCCA0pCqdBAMBCEDAkwBCA4sjzQQQGtKc3RTFhtCQomQSCgQgUJQAQgMLBAIQgEBtEEBoqI0812qUCA21mvmExY3QkLCE4S4EIFAyAYSGktHxIAQgAIFEEUBoSFS6cDYkAYSGkMAYXh0CCA3V4Y5VCECg8gQQGirPHIsQgAAEqkEAoaEa1LFZKQKpFxoqBRI7EIAABCAAgSgIIDREQZE5IAABCMSfAEJD/HOEh6UTQGgonR1PQgACEIAABCIngNAQOVImhAAEIBBLAggNsUwLTkVEAKEhIpBMAwEIQAACEIiCAEJDFBSZAwIQgED8CSA0xD9HeFg6AYSG0tnxJAQgAAEIQCByAggNkSNlQghAAAKxJIDQEMu04FREBBAaIgLJNBCAAAQgAIEoCCA0REGROSAAAQjEnwBCQ/xzhIelE0BoKJ0dT0IAAhCAAAQiJ4DQEDlSJoQABCAQSwIIDbFMC05FRAChISKQTAMBCEAAAhCIggBCQxQUmQMCEIBA/AkgNMQ/R3hYOgGEhtLZ8SQEqk5g9YYuMrDvjqr7gQMQgEB0BBAaomPJTBCAAATiTAChIc7ZwbeOEkBo6ChBnodAFQlMbuouU0ZvraIHmIYABKImgNAQNVHmgwAEIBBPAggN8cwLXkVDAKEhGo7MklICu3buku8OvEze27pdlq67Q7ofeIAdqdffK43BS2j408anZffO3fLVfsdV2qXI7P39xZdlzpSFsmHN5vycx/U9Vq6cerkcftQhkdlhIgjEjQBCQ9wygj8QgAAEykMAoaE8XJk1HgQQGuKRB7yIKYHXXnpDRpw2Rj79mYNlfnOjdOm6r+2p198rHYab0PDUH56RUWfXS5duXQrEkUr71hF7KobLh0+UXC4nh/bqKft3/5hs2fRsfsqGpnoZcnr/jpjgWQjElgBCQ2xTg2MQgAAEIiWA0BApTiaLGQGEhpglBHfiRUBv2vt/43iZsXBS3jmvv1faezeh4aHFy2VG/Rw56theBeJIUN9a9rTI1SOnycZHN9vPH93nyKCPRjZO8f3P+34j5408Sw4/srV6Qfl1++yfyT3zm20RZcnaRdLjoO6R2WQiCMSFAEJDXDKBHxCAAATKSwChobx8mb26BBAaqssf6zEnoDftF409Vy4ee27eW6+/VzqccvRosKs1ho6R3bv2yJK1d0iPg1qPi8ThpcSGH42aJuuWbxSqGuKQEXwoBwGEhnJQZU4IQAAC8SOA0BC/nOBRdAQQGqJjyUwpI1Dwy/6SRjn6i62/7Hv9vRrhl0NosKs1htdL/yGFVRzViM/N5tzrF8n9i5aJU/yJi3/4AYGOEkBo6ChBnocABCCQDAIIDcnIE16WRgChoTRuPJVQAqqx4IIb7pbnt7xgR3DqmYPs8vyHFv9Olt71kMw3BIWgjSCff/rF/JydO3eSy+ovkHMuPcOV0JuvvS0zJza1b3B43eX5IwL6QW2/+4H720cYnvzDn9vZee6jEQW3Tvg1qdz02JPy06b75YnHt9hmlL+nnDFQxk0ZKX95+kW7t4PbSx8dsecfdJm89+72dtUOpgAzr7lRjjGOXDjjVn0Xzv/BcJt/2JcWGqhoCEuO8UkhgNCQlEzhJwQgAIGOEUBo6Bg/no43AYSGeOcH7yIkcFvjXfb5fvVSG9133t4q2997395sqzP/u3fvKWieGKQR5Oe/crQsufPB/BxqPvWaMrdeBg8tbFaoj1voDX7vL3w23+BQ+WCKHGqMtv+FrxwtYomsX7HRtnNE78PyQsng8esKhIZiTSqd8auYteCiqgP6fO0YWfnQWnluywv239UND4f06mnHc8LJX7P/p49VfLrnwTJ/caN06dbaHFO9CkWIvf0TWhs71ksuJzLk9JOk235dZdXD62THhzvEKUj4pVvZv2joWNm1azc9Gvxg8X5iCSA0JDZ1OA4BCEAgFAGEhlC4GJwwAggNCUsY7pZGQDdvdG7o1S/814yaYQsOQRs+6rm0YDB13lX2s+rl1YjRtG+OV1UA82f+1D4K4GW/mB0lNFx96Rv52zC8mlRqv5zxK/s/nXu/fH3QV+2jIX6NIIv1ptBHLo46ppfMW9woXbvt2zrfqGmy8ZHNBaKC+vvv/vMRGfitE/O+e2VWVUP89fm/ye8f2SS/fWC1nSuOTZT2OeCpZBBAaEhGnvASAhCAQEcJIDR0lCDPx5kAQkOcs4NvkRDQxwneePWtopUGQRs+em3albO6osCsjvCz73UdZRA7fS/+jYw77+/S/cDWho1uQoC2/85b77armnACNv13awSpjy0Uq9gwObZWIIyRT/U8OC8+hE2qtqme69X7MLlk/Hl5YSfsXIyHQBIIIDQkIUv4CAEIQKDjBBAaOs6QGeJLAKEhvrnBs4gI6I2813WPbptnv0aQ6hiDswLBS2jwu27STZzQ9pUdt1/v9TOm0ODlc5irOIuN9at2cOOoRI5zBo2U1195Uy749/9n92Xo0nXvcYsgKVbzqv4Z85pnyTF9jgryCGMgkGgCCA2JTh/OQwACEAhMAKEhMCoGJpAAQkMCk4bL4QgUu6XAa3Pu1wjSqzrATdQoVgWgInF7xq8KQT9jHp3w8tnPvkmz2NGIoI0gVePKo41GkKoB5/gLfiySa20+qSoSzrpwaGDBAaEh3HpndPIJIDQkP4dEAAEIQCAIAYSGIJQYk1QCCA1JzRx+ByJgVga4lfu7VROoiYM0glQbauev83qjrqsdglyF6XymmH0dtH7GbAbp5nMQ+ybIYqJEsUaQ+r3du/a0u41Cza/6LNy7YKndOFO9VHWJ7uPgl0iEBj9CvJ82AggNacso8UAAAhBwJ4DQwMpIMwGEhjRnl9hab0IYeJl4VSDojXXYRpBuxybcRA0/+15CSJAjDOpYhSk0uD3jZ99cIn5HI9wEEf285mgfT3HcRmHa0D0bPvog/I0TLGcI1AoBhIZayTRxQgACtU4AoaHWV0C640doSHd+az66Yhtt8/aIsI0g3fomdOQIhLpqcum6O4o2ddTJNJtHnjhyRf56y3I3gvQ6VqFvm1BHI/xug9C3UKxfvlGmNNXL4NMLrwCt+QULAAiICEIDywACEIBAbRBAaKiNPNdqlAgNtZr5Gonbq6mi6hsw+YpG+6pE9TKPVXhVGZh/V70GzGsq9bEFNZ/XXM5NuDpOMHLYBHHehhHGztr/Od0WGkppXvn3F1+2myxefvUI+wiI340TbhUNxTj+aePTckD3/eXwIw/JrzZd0bDLPmKxSHoc1L3oSlRx/WjUNFm3fKNce9N4OXXYoBpZuYRZywQQGmo5+8QOAQjUEgGEhlrKdu3FitBQezmvuYj1BlkFfmivnvLO21ttgUGV+X/uC0fKw83LC6599GsEqTbleg4lOBzR+zB5fssLNtfThg+RqxvHFDA2KyfU9YzHfqm3vP7ym6I26erlFCDM6zD1RF52Jjd1t4UGL5/V82b8ap7eX/isbNn0rD21eQTEtKvtSS6XPwphVi6o91UVRjuObY0gzcqF4/oeK4f06il7du+Rh5tXtAo7AasZzFsr/Kolam5hE3BqCSA0pDa1BAYBCECggABCAwsizQQQGtKcXWLLE/jNL1fJLVMW2htjJTaoaxaHnH6SXD1ymmx67KmCYwt+jSDVxnnclJEFzQ31nKee6f6Lu5rzhmvm5cUF5Zgae97Iswp+8Vd/N+1PnjNBfnnPw/kmik47Wmjw8lkDcFYeqHm+ddbgdrc/mOOUmDBp9ngZPHTv8QaTo3r/qlmjCzguWXuH9DjoANvspseelHtvW1oQs2J35XWXt4vZa6lS0cCHuBYJIDTUYtaJGQIQqEUCCA21mPXaiRmhoXZyTaQJIVCsEaQzBC00JCQ03IQABAIQQGgIAIkhEIAABFJAAKEhBUkkBE8CCA0sDgjEjIBX00U3NxEaYpY83IFABAQQGiKAyBQQgAAEEkAAoSEBScLFkgkgNJSMjgchED0Br6aOXpYQGqLPATNCoNoEEBqqnQHsQwACEKgMAYSGynDGSnUIIDRUhztWIeBKoFhTR7cHEBpYSBBIHwGEhvTllIggAAEIuBFAaGBdpJkAQkOas0tsqSeA0JD6FBNgDRJAaKjBpBMyBCBQkwQQGmoy7TUTNEJDzaSaQNNIAKEhjVklplongNBQ6yuA+CEAgVohgNBQK5muzTgRGmoz70SdEgIIDSlJJGFAwCCA0MBygAAEIFAbBBAaaiPPtRolQkOtZp64U0EAoSEVaSQICBQQQGhgQUAAAhCoDQIIDbWR51qNEqGhVjNP3KkggNCQijQSBAQQGlgDEIAABGqQAEJDDSa9hkJGaKihZBNq+gggNKQvp0QEASoaWAMQgAAEaoMAQkNt5LlWo0RoqNXME3cqCCA0pCKNBAEBKhpYAxCAAARqkABCQw0mvYZCRmiooWQTavoIIDSkL6dEBAEqGlgDEIAABGqDAEJDbeS5VqNEaKjVzBN3KgikRWjY8Kd9ZMt/7yO9DtkjA/vuSEVuCAICpRJAaCiVHM9BAAIQSBYBhIZk5QtvwxFAaAjHi9EQiBWBNAgN776Xkdvu30927MxI7yN2yTmnfRgrxjgDgUoTQGioNHHsQQACEKgOAYSG6nDHamUIIDRUhjNWIFAWAmkSGnbvtuSMb3wonz9yd1lYMSkEkkIAoSEpmcJPCEAAAh0jgNDQMX48HW8CBUJDvF3FOwhAwElg8Ph12RWzT6wTkRx0IAABCEAAAhCAAASSQwChITm5wtPwBBAawjPjCQjEhgBCQ2xSgSMQgAAEIAABCEAgFAGEhlC4GJwwAggNCUsY7kLAJFAOoWHAv6/uXbdPp1sssU7RtrItuefEkunvfbh16aaFQ9s1URg4du1NdRlrfE5yy1bO7nems8Ji8Oi1J0onWZPNyoc7dmSOeOy2E97Uc/s9S8YhAAEIQAACEIBAGgkgNKQxq8SkCSA0sBYgkGACUQoNAwas7pT5UufZGZErvJAoIWHr+1u/Z4oNAy5c3aWuR91zlpU5VCQ3ZcXsfg3O573EBGWzU5+6pZLJnO71bILTg+sQgAAEIAABCEDAkwBCA4sjzQQQGtKcXWJLPYGohAa14a87LvNLy6obms1md0nG+vF772+dqwQF9Z7Vp9MsVbGggOZy2XNW3tz/fg23/78/enjnTtYfcyL75XJ7+q+eM2iDCb6YmGCKFNnsnnNX3TLgvtQnjQAhAAEIQAACEICAiCA0sAzSTAChIc3ZJbbUE4hKaBg8du1FkrHusEUGS/qturn/xgKxwKhacB6PaD0WYa3JZnPtjkWoOYqJCXuPVOR253JW/9Vz+hWIFKlPIAFCAAIQgAAEIFCzBBAaajb1NRE4QkNNpJkg00ogCqEhyNEHsyqhndDQJlLkcrnNb739P/2fuuf8D0zerRUP8secWPs5xYQ2gWNRLpd74q23P+z/1D2nFDyb1rwRFwQgAAEIQAACEEBoYA2kmQBCQ5qzS2ypJxCF0NBWkbDWq5rBrkoweik4hQa/Zo40gkz9MiRACEAAAhCAAARKIIDQUAI0HkkMAYSGxKQKRyHQnkAUQkNeKMjlNm/9YGs/t1slvKoegjRzpBEkKxcCEIAABCAAAQi0J4DQwKpIMwGEhjRnl9hST6CjQoPZBLKtUuEMN2heDR99G0EWuZGCRpCpX54ECAEIQAACEIBAEQIIDSyPNBNAaEhzdokt9QSiFBqKXS9pVj2YfRj8GkHq51QinLdK0Agy9cuTACEAAQhAAAIQQGhgDdQoAYSGGk08YaeDQJRCg1dFgxYTRMRyXm2597aK3Ac7dmSOeOy2E97UZAeOWXNKXV3mv9Rzqv8DjSDTseaIAgIQgAAEIACBaAhQ0RANR2aJJwGEhnjmBa8gEIhAR4UGZUSLBeqfs9nc+atu6XdPgViQyd0nVl0PZxNI+9m2qy1bxYTWZ+3jGH3qplqZzNV6nmzWRYgYu/amuow13m3eQMEzCAIQgAAEIAABCCSYAEJDgpOH674EEBp8ETEAAvElEIXQYPZpaBUbsrssy/qjZVlf15HnpOUnW9/fdoWzUaTu0WBlMgc6KanrLnOSuz1jZebnJPefK2f3O1NEcmpckCaS8aWOZxCAAAQgAAEIQKDjBBAaOs6QGeJLAKEhvrnBMwj4EohCaNAb/8xxdZdkxLpELOvLWnDIWNYvWsSatfrmE//s5YwSG+o6Wz+pszID7Odacs+JJdNVdUNbtcQikdzUFbP7Neg5aATpm1oGQAACEIAABCCQcgIIDSlPcI2Hh9BQ4wuA8JNNICqhIdkU8B4CEIAABCAAAQgkjwBCQ/JyhsfBCSA0BGfFSAjEjgBCQ+xSgkMQgAAEIAABCEAgEAGEhkCYGJRQAggNCU0cbkNAEUBoYB1AAAIQgAAEIACBZBJAaEhm3vA6GAGEhmCcGAWBWBJAaIhlWnAKAhCAAAQgAAEI+BJAaPBFxIAEE0BoSHDycB0CCA2sAQhAAAIQgAAEIJBMAggNycwbXgcjgNAQjBOjIBBLAggNsUwLTkEAAhCAAAQgAAFfAggNvogYkGACCA0JTh6uQwChgTUAAQhAAAIQgAAEkkkAoSGZecPrYAQQGoJxYhQEYkkAoSGWacEpCEAAAhCAAAQg4EsAocEXEQMSTAChIcHJw3UIIDSwBiAAAQhAAAIQgEAyCSA0JDNveB2MAEJDME6MgkAsCSA0xDItOAUBCEAAAhCAAAR8CSA0+CJiQIIJIDQkOHm4DgGEBtYABCAAAQhAAAIQSCYBhIZk5g2vgxFAaAjGiVEQiCUBhIZYpgWnIAABCEAAAhCAgC8BhAZfRAxIMAGEhgQnD9chgNDAGoAABCAAAQhAAALJJIDQkMy84XUwAggNwTgxCgKxJIDQEMu04BQEIAABCEAAAhDwJYDQ4IuIAQkmgNCQ4OThOgQQGlgDEIAABCAAAQhAIJkEEBqSmTe8DkYAoSEYJ0ZBIJYEEBpimRacggAEIAABCEAAAr4EEBp8ETEgwQQQGhKcPFyHAEIDawACEIAABCAAAQgkkwBCQzLzhtfBCCA0BOPEKAjEkgBCQyzTglMQgAAEIAABCEDAlwBCgy8iBiSYAEJDgpOH6xBAaGANQAACEIAABCAAgWQSQGhIZt7wOhgBhIZgnBgFgVgSQGiIZVpwCgIQgAAEIAABCPgSQGjwRcSABBNAaEhw8nAdAggNrAEIQAACEIAABCCQTAIIDcnMG14HI4DQEIwToyAQSwIIDbFMC05BAAIQgAAEIAABXwIIDb6IGJBgAggNCU4erkMAoYE1AAEIQAACEIAABJJJAKEhmXnD62AEEBqCcWIUBGJJAKEhlmnBKQhAAAIQgAAEIOBLAKHBFxEDEkwAoSHBycP12iEwePy6m0VkbIiIb1kx+8RxIcYzFAIQgAAEIAABCECgggQQGioIG1MVJ4DQUHHkGIRAeAIDJqz+ZKfdnf8qGenq+3SL7NhpvX/E2ltOfc13LAMgAAEIQAACEIAABKpCAKGhKtgxWiECCA0VAo0ZCHSUQIiqBqoZOgqb5yEAAQhAAAIQgECZCSA0lBkw01eVAEJDVfFjHALBCQSqaqCaIThQRkIAAhCAAAQgAIEqEkBoqCJ8TJedAEJD2RFjAALREQhQ1UA1Q3S4mQkCEIAABCAAAQiUjQBCQ9nQMnEMCCA0xCAJuACBoASKVjVQzRAUI+MgAAEIQAACEIBA1QkgNFQ9BThQRgIIDWWEy9QQKAeBIlUNVDOUAzhzQgACEIAABCAAgTIQQGgoA1SmjA0BhIbYpAJHIBCMgGtVA9UMweAxCgIQgAAEIAABCMSEAEJDTBKBG2UhgNBQFqxMCoHyEnCpaqCaobzImR0CEIAABCAAAQhESgChIVKcTBYzAggNMUsI7kAgCIGCqgaqGYIgYwwEIAABCEAAAhCIFQGEhlilA2ciJoDQEDFQpoNApQgYVQ1UM1QKOnYgAAEIQAACEIBARAQQGiICyTSxJIDQEMu04BQE/AnYVQ0t+zyzM7v9mLW3nPqa/xOMgAAEIAABCEAAAhCICwGEhrhk6X+QvgAAIABJREFUAj/KQQChoRxUmRMCFSIwZOz6PstvOeFPFTKHGQhAAAIQgAAEIACBiAggNEQEkmliSQChIZZpwSkIQAACEIAABCAAAQhAIM0EEBrSnF1iQ2hgDUAAAhCAAAQgAAEIQAACEKgwAYSGCgPHXEUJFAgN6//2UK6i1jEGAQhAAAIQgEABga8f+q91lmVlwQIBCEAAAukmgNCQ7vzWenQIDbW+AogfAhCAAARiRQChIVbpwBkIQAACZSOA0FA2tEwcAwIIDTFIAi5AAAIQgAAENAGEBtYCBCAAgdoggNBQG3mu1SgRGmo188QNAQhAAAKxJIDQEMu04BQEIACByAkgNESOlAljRAChIUbJwBUIQAACEIAAQgNrAAIQgEBtEEBoqI0812qUCA21mnnihgAEIACBWBJAaIhlWnAKAhCAQOQEEBoiR8qEMSKA0BCjZOAKBCAAAQhAAKGBNQABCECgNgggNNRGnms1SoSGWs08cUMAAhCAQCwJIDTEMi04BQEIQCByAggNkSNlwhgRQGiIUTJwBQIQgAAEIIDQwBqAAAQgUBsEEBpqI8+1GiVCQ61mnrghAAEIQCCWBBAaYpkWnIIABCAQOQGEhsiRMmGMCCA0xCgZuAIBCEAAAhBAaGANQAACEKgNAggNtZHnWo0SoaFWM0/cEIAABCAQSwIIDbFMC06VmcDJYx/9gUjdd6VOVh34v69ObW4e3lJmk0wPgaoTQGioegpwoIwEEBrKCJepIQABCEAAAmEJIDSEJcb4pBMYMHb1YRnJbMxk6v4xm83+Ktu9ZdgjDQP3JD0u/IeAHwGEBj9CvJ9kAggNSc4evleUwEOLl8uM+jm2zYvGnisXjz23ovYxBgEI1AYBhIbayDNR7iWghQYR6wBLMhet7L7iPmloyMIIAmkngNCQ9gzXdnwIDbWd/9hG/9pLb8iI08bI9vfe9/SxS7cusnTdHdL9wAPKHkfLnha5euQ0Wb9io23rqGN7yfzmRunSdd+y28YABCBQWwQQGmor30QLAQjULgGEhtrNfS1EjtBQC1lOYIxP/eEZGXV2fVHPKyk0KEeoaEjgQnK4rASj+bN+Kvffvkw6d+4k1//H1XLi4L7JD4wIUkUAoSFV6SQYCEAAAp4EEBpYHGkmgNCQ5uwmODZTaKB6IMGJjJnrSmj40ajpsm75BtuzhqYJMuT0k2LmJe7UOgGEhlpfAdWPf+CYVUdZdZ1mZ3LWN8WyLOVRNpt93rIyM17f+erSP88f3q7ccOC4dY0ZyV2Zy+UeOujr/c5sHm4VNHMc8u9rTsh1zjySzeV27pbcZ9fe0v81Han5LP0Zqp9/PKgcAYSGyrHGUuUJIDRUnjkWAxBAaAgAiSGhCSA0hEbGA1UggNBQBeiYtAkMGLC6k3yp8w11udxoy7IyblhUs8ad2949b/1Pvr1dvz/gwtVdMj0yf85YdYdbItd3f+nVKc5bI7zEBGWzro/VbFmdThfJTe/x8msN3DjBgqwVAggNtZLp2owToaE28x77qMMKDfpYgz5O8fzTL8qCG+6W57e8YMd66pmDZMK0H+R7Ksy9fpHcv2iZ/Z5bY0dlv/6SqXaPiP7fOF5mLJzkeXRC+6pK8ecvaZT/ffFluWXKQvvZa2ePt23r199ffFnmTFkoG9Zszv/t0F495fwfDJcB3zyhoOdD2JjUhKU8ox1587W35d4FS+W3D6zO98bQvpkxmHbsmJsb5aMPP5KfNt0vTzy+Jc/7vJFnyeFHHiKbHnuy3XtmLszFGNqHiXOkS9cusmTtIvnLn//aLuc/vP4H0rVbax+NudMW2Ucm3F4qjnnNs+SYPkfF/rOBg+kngNCQ/hzHMUJ7w/8lq9nK1X07m8vttjKZhpYdu+c+Mn/g++o967jO01XFghIgctmW81Z2X51v2Dhg7O8Py8iujaqZo2RyA1fN7v97ESuXFyKKiAl7RYrM4TnL+v7Kj9EIMo7rA5/KQwChoTxcmTUeBBAa4pEHvHAQ6IjQcPK/nigPN69ox9Q8gmH2W3A7muEmRHj1aDCFhm98Z0CBbS1SmJtzr2Q7/TBFgyAxOYWGoM+o50xhxc0/Mw6n0ND7C5+VLZuebfeYEn1OGz5Eltz5oGsu5i1uzIsAeR8unSrbt7o3AFU+TF8wSVqLeNtElTahoVis8xbPkq7duiA08C2TGAIIDYlJVaocHTJ2/YXZTG5RLpttcRULjKqFbDb74EGv9Duzubn1eMSQsWtOyFnuxyLU+8XEhL1HKrJZN7upgkwwEHAQQGhgSaSZAEJDmrOb4NhKFRp0yGqDO27KSNm2dbuMHDZB3nj1LfutKXPrZfDQ/mLeaqErEY7+4pH2mF07d8l3B15mP2O+5yc0uOHW1RJmPGoDvmjZbPvXfvULvumfWV1h2lNz+8VkCgBBOahxThZT511lV3E4b9rQ7NzsqPGT50xo5X3WBHnjlVbe6mW+N+qsCfJ623tTmupl8On97THKh4uGjpFtW9+3mU+59So56ZRWH340apqsW95620dDU70MaXvG5jNxjkjbb2Y2n4aRsu297TLqrHp5/ZU3257Z24eBoxMJ/lKoIdcRGmoo2TEJ1Xn04YT9T2hoaLAKrpd0VDw4hIY2kaJFnvogu23Ahrnf2maGVqziYdDYNRdamcyinMezMUGEGxAoCwGEhrJgZdKYEEBoiEkicKOQgN+tE05xwNyUe/36rje96hhEsU20l8gRVGjQG2vl4+7de+yNs3k1prlhVz4FsRckJqcAUMozzmMktggxdIxdZeBVnWFXYixulC76iIJxLEW9Z1YueB1ZKXajR6sIMdYWMcyqBlNocKt2mDlxjuRyrULH9AXX2P3MEBr4pkkCAYSGJGQpXT7urUjwriooJjTQCDJd64FoKkcAoaFyrLFUeQIIDZVnjsUABDoiNDg3y+ZcXptl8+9hN8N+1RdmhYTblZxhKyic4oRXTEE4mIKLU7xRdmzfBl1mVygo35esvUN6HHRA0as+i4kGbu/ZPoyaJuuXb7RFmXnNjXJMn9bqEu3DOYNG2hUKrT4skh4HdW/1oa2iwS3Wy4dPlFwuh9AQ4PPGkHgRQGiIVz5qwZu8UJC1nnSrSFAMvKoeTAHCsiwaQdbCgiHGyAggNESGkoliSAChIYZJwSXvX/m92BTb3HoJDeaRAS0AfGz//fLVB8WqJsyNrdf82lc3O90PPKBgIx3mqEaUQoMpcvitu3IJDcoHLSQE8wGhwY8T7yebAEJDsvOXNO9NoSBnWb868KVXh7nd+uB1/MG3EaTR20FyuWnmrRI0gkzaasHfqAkgNERNlPniRAChIU7ZwJc8Ab8qASeqUoQGt+MT6taBEaeNsW9d8GrOqGzXotBgHpEIW7Wg8+X2XBihofUoRmtzRyoa+MJIKwGEhrRmNp5xOSsS3PozKM+9qh78GkHq5+zbKiw5z7xVgkaQ8VwTeFU5AggNlWONpcoTQGioPHMsBiBQCaFBueHs7XDC4L4yo36O7aGzHD9IjwZnXwQ1T5iKBvNoRSniSdhn/I5OeKUqSqHB7+hEUR84OhHg08SQpBFAaEhaxpLtb5CKBi0miCWdnFdb7r2tIrdjt+Q+u/aW/q9pIoOuePQbmU51D6vnstnsLuetEjSCTPbawfuOE0Bo6DhDZogvAYSG+Oampj2rlNDgvHHhiN6HyfNbXii4bUInolShoVjjSTV3kGaQQfotOIWToM+YPSmcjSorITQoGwU+GLdRFPsQUNFQ018RqQ4eoSHV6Y1lcFossETqstnsiFXdV90tDQ32rRNKLLDqrHutTObj2Wz2V+a1lup9U4TQzw545KRM5rhOky2RH6lKBjUum8194BQizCaS2e4twx5pGLgnloBwCgJlIoDQUCawTBsLAggNsUgDTjgJVEpocIoA2g/nsYlim3i/Hg3OZ4tdb+l1hWRQ0SBsRYNT6FB9KfT1luo9xedPG5+WnzbdL8cd/3m5eOy5NqIoKxq0D5cPr7dviTCvt/T1IWRFgy1qTFsk99++zI7DyZVPIgTiQAChIQ5ZqC0fzKoGdUWPXX0gsiljWcfbV/aISC67584d294bvf4n395u0tE9GjKZun90Usu2yBNWJrdILKspl80+bIoJts0+VrNldTpdJDfd7N1QW/SJtpYJIDTUcvbTHztCQ/pznMgI/W6dUEF19JiBBmNumvXf3DagpVY06M2yecWlW1KCHtVwigMduXWiGAOnj0FFkChECK9F29BUL0NO779X7ChBaFBrS99Ioe203nYxS1SPDl4QqDYBhIZqZ6A27auNf6fjOl2UzeUuyWSsr4i0Cg65jDTX5TrNWnHzvzwtYuXc6CixwbJ2LaqTzKA2oeJ5y8rMWHnAinsGbR1yvhIbMiLTu7/06hTdaJJGkLW5zoi6kABCAysizQQQGtKc3QTHZh5p8AojKqHBacvtmkflQ0eEBi02/PGxJ2XBDXfbxzP067i+x8rwi79jX8NovkqpTijlGW3z7y++LHOmLJRnnvyL3QxTvRSLk4f2l3MuPUP++XOH592LQkxwE3NC+1CC0KCC2LBmszSMvkG2bW39Yc5sMpngjw2up4QAQkNKEkkYEIAABHwIIDSwRNJMAKEhzdklNghAAAIQSBwBhIbEpQyHIQABCJREAKGhJGw8lBACCA0JSRRuQgACEIBAbRBAaKiNPBMlBCAAAYQG1kCaCSA0pDm7xAYBCEAAAokjgNCQuJThMAQgkEACA8c/evo+uY/W/fbmU9+plvsIDdUij91KEEBoqARlbEAAAhCAAAQCEkBoCAiKYRCAAAQ6QGDwuPW/Fcl9VcSal9vV6ZaV8/r+XwemK+lRhIaSsPFQQgggNCQkUbgJAQhAAAK1QQChoTbyTJQQgEB1CSihISe5wZYlGRHZKpZ1a26fTresnFE5wQGhobprAOvlJYDQUF6+zA4BCEAAAhAIRQChIRQuBkMAAhAoiYBDaNBzVFRwQGgoKXU8lBACCA0JSRRuQgACEIBAbRBAaKiNPBMlBCBQXQIeQkNFBQeEhuquAayXlwBCQ3n5MjsEIAABCEAgFAGEhlC4GAwBCECgJAI+QkNFBAeEhpJSx0MJIYDQkJBE4SYEIAABCNQGganzuk9t2ZO7VizLqo2IiRICEIBA7AlszUru3/rvf+LShgYrG5W3CA1RkWSeOBJAaIhjVvAJAhCAAARqlgAVDTWbegKHAAQqSCBgRYPkRNZYmdx1J+534qooRQYVKkJDBROOqYoTQGioOHIMQgACEIAABLwJIDSwOiAAAQiUn4Cf0LBXYFi5qqGhIbIqBjMyhIby5xkL1SOA0FA99liGAAQgAAEItCOA0MCigAAEIFB+Al5CQyUEBh0dQkP584yF6hFAaKgeeyxDAAIQgAAEEBpYAxCAAASqQMApNFRSYEBoqELCMVlxAggNDuQte1pk/syfyv2LlslFY8+Vi8eeW/GkBDGo/Nyy+VnZvXO3fLXfcUEeYQwEICAi6rPzo1HTZd3yDdLQNEGGnH5S1bjwOXZH78XltZfekIuGjpVP9fyEzFs8S7p261K13JXTMBUN5aTL3BCAAARaCWihQSxZ19qDoXxHJLyYU9HAakwzgZoQGtR/tF49cppsfHSzzF/SKEd/8UjPnOqx61dsjLXQ8NQfnpFRZ9dL586dfGNK8wImNgiEJRAnoUF9ji8fPlE6daqTec2z5Jg+R4UNJ5XjvbggNKQy3QQFAQhAoCoEBo9bOylTl33s6/utfqRcPRj8AkNo8CPE+0kmgNDgyF4YUaKaiX/mT8/L+Asmyyc+9XFp+vk06X7gAdV0B9shCcy9fpFdNTNlbr0MHto/5NPlHx53/zpCIE5Cg/ocX3lhg/zjJw+SOfdeLz0O6p4P7dZpd8j9ix6QyXOqW3VRKutW/5fJ5Dk/lCFDTxIJcVGjFxeEhlKzwXMQgAAEIBBHAggNccwKPkVFAKHBQVJXCvT/xvEyY+GkqDgzDwQKCMR9Ix93/zqynOIkNBSLo5aFBi8uCA0dWfk8CwEIQAACcSOA0BC3jOBPlAQQGgyaupph02NPydJ1d1AlEOVKYy6EhpisAYSGyiSiIxUNCA3/WmdZVlmuUqtM9rECAQhAAAJBCCA0BKHEmKQSQGgwMqeqGUaf+6OiPQ/efO1tmTmxSTas2Zx/8tQzB8l5I8+Sw488JP839cvbiNPGyHF9j5Xr518tD/7id3Jb412y/b337b4Kl9VfIOdcekZ+/EOLl8uM+jniVUmh5/v0Zw6W+c2N8u7bW+359f/v0nVfey6n3abrF8mSOx907eWgYrl3wVL57QOrbb/U69BePeX8HwwXFZP5ChuPmy9+DEx7pXK+ffbPZNm9/5XnfNWs0flYfvPLVXLLlIWu7zk/wKXa94tR59ntCyNo81G1UTbtBMmbc52oZ8x+JPoIRxj/wq6fi4aOkU/1PFjmLW6Urt1a12vej1HTZP3yjTKlqV4Gn956lET/et3na8fIdfOulrnT9q7loP0M1Od0wY13y/NPvWDPqdb1uCkj5brxN7VrBlns1/JSxAnFZ9ZVc+XxRzflY1XfB+OnjpIjjjq0IEazuaHKgfqOyeVy7ZbJiDHn2A1qLav1HIKbDRXj9y4blrcR5F9OrvOcMUi+N7L9PH5xPdysvsuC+e/lm1cuqGgIkk3GQAACEIBAUgggNCQlU/hZCgGEhhDUlBBRf8lUe6OqOtV326+r/O9fX5EnHt/SbiOvN+aq8eSuXbvzY7p065Lf1JsbS31kQ73vVk2hN4D6Gafw4BQavvCVo+0z0aqppRIP/v7iywX9AMxYFILPf/lz8rcXXsr75hQ8wsajN4pKDAnKQKeio5xVvO+8vTUfy7Wzx8uqX6+zWSiRxysHUdkvZkOdPVe5fG7LC/L8lhdsIeqQXj1t0yec/DX7f8VeOg9qDfbqfZgc+6Xe8vrLb+aFL6dY4bVO8hv8kdNsLlpoCOpfoPWzYFL+XH7rBrE0oUGtTedabmiqlyFtgoQXr9YN+xxR+3WVkyN6H2YzN/Nj3joRpdCg59q2dXv+u0Ll6YVn/0dm3D4p3/TRzaadg+bl8txTxdeIysHES68T04b5fRRUjAkzT0FcQ0+Sbh/raq8/My7l/8PNK+TZp/67pDVuikzO2yUQGkL8C4uhEIAABCAQewIIDbFPEQ52gABCQ0B4u3buku8OvEze27pdFi2bXVC9oH41HX/+j+WoY3vZ1QZq029uCNXGxvxlXY83RQW3X5e1a24NKv2EBl054XbLho7ljVffanezxqbHnpRrRs2wN+lmo8Kw8ZhCg/bFj4F6pqOcp867yq4KUS/dZ0BzVIKDrtTQwo2ZsyjsB4nR9C1sM0i1Kbzx2vn2L/9mBY2XUBVWaNCsivVosHM06DJ54xWf9dOuOqE0oUFtpNVnKOjG2dyoqmcn3TROvjnsZDs09Wv8deNny+bfP2X//3IJDerYwH2LHpAGn0aOxTbOxXo0qBycM2ikbH13m9z+wE0F1Qvq++XKCybLkccc4XsFZNh5whyHCDPW+TVMRQNHJwL+q5lhEIAABBJNAKEh0enDeR8CCA0Bl4izosB8rJgQsOPDHe2OYnjdbOF1fMJtsxhEaPDaxPod03DbhGt7YeIp5ZkoOZviiJOFFjTeeevdgvxEab/YDSZRN1v0iqccQkOY9aOPSXSkokGJBUEqGMzPpK5m6DfkeJm+4Jr8UQMtJqlN+uuvvFlWoWHJXQ/aG/1iV1aWKjSoioeZ9U1y4ejvFhylUPHpYx4bHtnkK86EnUeJB0vvekhuXTzT9ypOhIaA/3JxGfb1QxEaSqfHkxCAAASSQwChITm5wtPwBBAaAjLTG0Oz1N18dNXD68TchBfb4Knn3Daa+pndu/cUHJ9w2/z6CQ1uZ/L1JuRqR7m826+J6siD6UdH4vHyxY1BlJzN6gjncRQvESBK+155Lvb3gMux3TCveKIWGopV3mintKiwa9ceWbJ2kX1lY0eEBmf5fBBGqp/D/bcvKxAS9HNe/RaiPDqh+yx06lQnU26dKCed8i+ubpcqNOhqhz5f23v0xu37yK8KRIsBqg+GPsJTMM+v18mOD3bkBQvdf8EvLjUHQkOQleo+BqGhdHY8CQEIQCBJBBAakpQtfA1LAKEhADFzc1VsuCrv1kcVStmYu23iwm4g/ewW+5Vdx+a2Qfebt5hwElRoiJpzWKEhavvlFBqUr48/skme2LBFPvzgIzt1TrFL/a1cQsPGRzfbx4SO7nNku4+EWY5fDaHBr3FjJYQGZWPutDuk+c5fibT1iJg48woZ+K0T7aNVhaLMWHETU7yOTpj++30fFRMaSplHx6UazKpmleo7zy2uYkKDWh+33/Qz+eD9Dwvc/8zh/yTfveQ7dvUJRyeoaAjwr2aGQAACEEg8AYSGxKeQAIoQQGgIsDyC/IrrnKaUjbmaw1mWHrZywc9uUoSGoL0LisXbEaEhCvvlEBpU/vRNIm5L1xS7EBo2VK2iQedGNWFtmnp7/uYJ1cBzzr3X21UeOj8XDS1daDB7TAT4KisY4ifIFJvPL65iQoMWEdSRGPOl+qWooyZdu3VBaODoRNjlzHgIQAACiSSA0JDItOF0QAIIDQFAVVJocB6fWLdio33tZdDbBIIKDeZNA14iSaWPTkTNOY1Cg64cURtWsyFk2MoXlfNivL16SATJEUcn2n+pqCaUN/34P+wrNVWzUt03opSjEx0RCEzPopjHK65iQkOAr1yEBoSGIMuEMRCAAAQSTwChIfEpJIAiBBAaAi4PvwZ4Xpv1oMcG9PPmRk5fy2iXqS9ptK+J1K+wlQ6mf3oT6bzCUo9xi9VPwIji6ISyHyXnsEJD1PbVfF4b9lKaQRarRvETGpx9P5Rv5u0jzgqOYv6FWj9tV1y6iQ96vemjFqo5oxJPBrddW1lsE+73sS3WDFJtjkedVe/ZDFJdR6uPfLj5WGoVgVs8pQgN9jptawbZb0jfds0u/diY70cxj1cM9GgIk4nCsfRoKJ0dT0IAAhBIEgGEhiRlC1/DEkBoCEhMb7TVVY3mNYn6cbV5Wbv8cRl2/mn2n0rZmDs3+of26invvL1V3MSKjggNxWJRV+NNvqKxoLFlqfGUwiBKzqUIDVHaLyY0hBVU1FzFqgn0fM6jE+YzZlWMWq8jh00QdcWpejmFhmL+2YyGjpHtW9t/Fsz1M6+5UY5p6+Fg+zFqmqxfvrGgOqd10z/h/7N3L2BSVHfex//VAwrEC5pssvElXt94N6Jmo4mIgOBlA+yKSCJhFY2JiAkg6qAJyoDcjcAMwiqOSdQYXS6RjZobKChohASMYIzuS8xFjUbdCOKVS/f7nJo5TXVNVXdVd3V3VZ3vPE+eJzJV5/L5Vw/Ub06dktdfbR9HREGDc3m+8/WW7mX7ztDA+Rv+y8YOt9/mIFbbKzF1MKGsSgUN6rq78apZcvG3vpKfvzrvFz95TKZeM1ec4UCxoKFYCOA3P/fPoyH/MVAsy/+HXId2hpxlz7ljO1+WnTt2ts9rWMEbJ37x4GMydXzhvNT5jyxZaa/GOqP/qTJ9UeGbP0r92GWPBvZoKHWN8H0EEEAgDQIEDWmoInPwEzAqaFCPC6ib9/2679vBY8xN3yhYMeAFpm++1PdUOz1PPd4+7IXNW+TFzVtEPWOsNshTm72Vc5Ot+3Te7HrdBBa78S/VrzvM0P99winHyJ+3vCwqSFFfQR/V0OdHtaJBtReVczlBQ5T9q7b8VgZs+s3zcuWFjTafCge6dOsiF146uO3mtsiX02bA4DOl2z5d89efbsu9+sV5jurr8KMPta9X1efAYQNEbeznDhrs8Q1rzG9k6B6fs03Vb6nrx+3qO46Iggbbvv3NE/rzquag5q0eO1F2t99ytzQ1X2f/f+fnYuaEZsm1b+DoZVUqaHAGFqqv408+Wv760qvyzNOb7Vo7N2gsFjSoGoweNiG/6aJdg5GD5bJxF9kbJuogQm3K6PfzSO95UPSaal8dUaqdvfbqLN+5crr9+Eepean+vMY/dOSgDq/j9BobQQNBQ9EfhHwTAQQQSIkAQUNKCsk0PAWMCxr8roOgm/+pTdCaJy8S9Ztb/aVusnr1P1XUP6L1jvKlbviLLU1XNyoLZ/5AHmhdbt8Mul/NqPqtZEWDHveGp56V+25fVjAX9frOa24eLYcdeXABVTnzKecc3WkUzuUGDWoMUfRv3+xObbXr6HV96d/+q3BH3YBOnDNe+g/qXfJHlTrvjlvusW+a1Ze66bt8/Ah5dv1zsuzuhzs8ZqOOcfal/lsFDFdPHiUrH3rC/q1zOeMLc/3oSdnjGDPbXg3hOY4IgwbVvlpFMG/KIrs/ZXzO+X3l6qZRsvLhJ0QFCpNcQYO2ahpzi+jNCpXVuKYr5NGH18jMCS0yqfnagnDCq2DqM9w690fy4I9+ng/vzh3ST0ZcMVQOO2rPZ6vU4yHKS49Fjf+7t15d0Ld7U0Y1Fv3z6IJLBknXbnvecFHswirezkB7g0b11Tav+2T5fT+Td9preO75/eRroy6Qw486pEMXnuMfdGbBqgmvcRE0EDSU/EHIAQgggEAKBAgaUlBEpuArYETQQP0RQAABBBBIigB7NCSlUowTAQQQqEyAoKEyP86OtwBBQ7zrw+gQQAABBAwTIGgwrOBMFwEEjBUgaDC29EZMnKDBiDIzSQQQQACBpAgQNCSlUowTAQQQqEyAoKEyP86OtwBBQ7zrw+gQQAABBAwTIGgwrOBMFwEEjBUgaDC29EZMnKDBiDIzSQQQQACBpAgQNCSlUowTAQQQqEyAoKEyP86OtwBBQ7zrw+gQQAABBAwTIGgwrOBMFwEEjBUgaDC29EZMnKDBiDIzSQQQQACBpAgQNCSlUowTAQQQqEyAoKEyP86OtwBBQ7zrw+gQQAABBAwTIGgwrOBMFwEEjBUgaDBgWxZbAAAgAElEQVS29EZMnKDBiDIzSQQQQACBpAgQNCSlUowTAQQQqEyAoKEyP86OtwBBQ7zrw+gQQAABBAwTIGgwrOBMFwEEjBUgaDC29EZMnKDBiDIzSQQQQACBpAgQNCSlUowTAQQQqEyAoKEyP86OtwBBQ7zrw+gQQAABBAwTIGgwrOBMFwEEjBUgaDC29EZMnKDBiDIzSQSCC+zetVtuGDVNnly5XibPb5T+g3oHP5kjEUCgYgGChooJaQABBBBIhABBQyLKxCDLFCBoKBOuGqe99vLf5dKBY+Wgz3xKFi6ZLV267l2NbgraVDeVmzf+QXZ+tFP+5YyTqt4fHVQuUO2abfrN83LlsEbpPeA0mbFoYuUDLtGCuu4vGzRWPt3jU7Jg8Wzp2q30da8MvnPlNPntk5tk6ZpWOeDj3as+zjAdtM1pnHy6xydlweJZ0rVbF9/Tq13PMOMu59hHlqyQGY0tMqn5Whkw6EwRK1grf/njK9Iy5U55+vEN+RNOOvV4GT/lSjn8qEOCNZLSowgaUlpYpoUAAgi4BAgauCTSLEDQEKPq1iNosG8qL2yUzp07ycKls+XYE4+MkQhD8RKoZs12fLRDvtr3Cul+4H6ycPFs6RLgpr/SKpUTNCiD0cMmyBkDTpXpd0wUK+DNbaVjDXp+mKBBz6VTpwZZsGSWHNfzqKDdxOI4dc1c1G+U7H/AviVDFT1gPedcLieHHNFD9uu+r2ze8If8fJparpP+g86MXV1rBU7QUCtp+kEAAQTqK0DQUF9/eq+uAEFDdX1DtV6PoOH5370o4y+ZJJ/89Cek5cfTpPuB+4cas0kHz5/aKg+0Lq/74wTVrNnDi1fI9767wF5Rc2zP2oRO5QQNqhbL7n44tjfmYYIGVc9rRjbJP/3zx6X5vqmxW50R5DN+27S77M9G0FUNKmj46QO/lOHfHJJfvaBWdrTOvU/uXbhE9u66tyx9olUO+ES8VqoEsYjiGIKGKBRpAwEEEIi/AEFD/GvECMsXIGgo3y7yM+sRNEQ+iRQ3GJegIW3EYYOGMDfx9bJKwhijtClcYfJdscpcYtL2SMx0WbtynTQ1m7uqgaAhyquTthBAAIH4ChA0xLc2jKxyAYKGyg0ja4GgITLKqjRE0FAVVgkbNKhVFzMmNMtlY4fL18cNr86gKmzVtKBBPz6x9e13Kt4zQ6+OGDnmq3Z9yw0tKixhXU8naKgrP50jgAACNRMgaKgZNR3VQYCgwYH+xmtvycwJLbLuiY35Pz13SD8ZMWqoHHbkwfaf6TDgw/c/7LCngX6+fdvW7bJs7V0FjyFseOpZue/2Zfm21Z4I55zfV66ePCq/6aNf0FAsgCj2hgCv+ajN1q65eXSH+Tg3oLRv5BqbpffZ3psB+o0niJ/TUI1l6sIb5M45P5Ll9/1ctm97194r4vpZY0S5q69f/OQxmTd5kef33J+Xcvt/6L9+JbfPvjvfxxWNl8hF3zg/37z28Pp8Xjau9M2u9opqvqWuE91PqXk55xPKbtBYOekLbbVrmdoqS3/4UNseH47HLdR16exf9aWexb/4qmH52ur+wwYNOvBpammUAYML34ihb/B7fuE4uXnB9aJqd/std8v2rW3Xlv2ZaxrVYe+J/Hjbj82Pd/QwOfeCtmuxcLzjRPdx2/S7ZMkP2gz0Hgt+QYP6GaEek9j4600y8dar5bwLzmoPWjpuHNlhLktWyB2z75F3tm63+/rmdRfLRd8Y0mEfA/0IwvL7fibvbH23w2XbpVuXisMAr89C2Mcn/P6+c7Zj6j4NBA11+NcQXSKAAAJ1ECBoqAM6XdZMgKChnVot/W28fIp9szlg8JnSbZ+u8teXXpVnnt7cYaNEfaPjvhHXf+6++XTeqKobhKM/99n8xmfONkrdQHq9jcIvaNBtOefz+itvyJY//Elmtt6Y3/TRq0+92aC6IXEHJopLz8c5zzB+uk+18eSOHTttY3UT+o+3ttr+6uvGOePlsZ+ttV+xqMzUWPT3vG7uK+2/WB/qGXo15xc2b5EXN28RdSN/8BE97HGeftYX7P8V+4p6vqWuE6drJHaOAMHue9BY+dwpx9pvF1D1UbVTbxDQr8LUwYG6yT3i6EPl+JOPFnXt6QDPXb8wQYP+zfn/vvEPz/0Z9M35Cacckx+fMjj86EPt2qmvo44/omDTQn2OuoH3HK9eOdG+4aRXH9pAbWKofn54BQ35xwJWrJOBwwbYgZr6bb1fKKH//JjPfTb/OXHX89KxFxX81t/Zh56L/jmm5q7GdsAn9pdvXntx0TdhlPM3kH77RCUrEfSc1c8F9miwsuXUgXMQQAABBJIjQNCQnFox0vACBA0i4lyJ0Lp8Tv63/YpT3RyNv/gm++ZEv3JSH//3v72Zv7nSN+fO49T5zht+dfOsf1Ov2352/e/lm9f+h125UjeQYYKGoMv8vfostkpCf2/94xvzKzrC+jlN1I3TlAXX26sn1Jcet76UnWY64HAbV9q/cwWFrrdXyBLU1P0xjHq+pa4Tr5UhfvMKbNf+BgodNOgVAl6bRqrPwvduXCiTWxoLPkttz/E3yt5dC3+jHiZoKLgR9XitpTM0UNfWhJlj5Lz2FQnO7+lAQNVKjevWmxbKpHnXFbxWUe87YG9M6OjL3YfXmyLc4cFee3Vu23tgxTr7Wp9+x559DEoFDXoFw4SZ37ZXQOifHddcMqlt00TH2B5eskJmNra0v41jTx9+fx7+rwz/M8rdp0GtpnnpxT/Lr1dvkF8tX2WvwnAHKFGOMwltsaIhCVVijAgggEDlAgQNlRvSQnwFCBp8fkOvS+Z1Y62+57zpnf/ADJk87nvivPnW55d6DMF5aZS6gQwbNKhd+Uu9stKvT79xex3vtcKhmJ9uw+vxE+dNuf4NuW5L3xT/4823C+YVZf9+9XaGIO5xlfp4Rz3fUteJl2up69hrlUjBOe2rGpxBQ1iHwtUIs+W49rdahAka9M3skccd7vkqRX3T/sF7H3iueFDXyswJzXLGgMKbfa8a+q2e8Ass3J/lywbteRzirrk/kvtbl0tvj35LBQ1ec9ErF9at3lAwz7bHDh6USc1tKyv0l18fpa7dMN8vVRu/tvSjEupVl2oVxtev/pqcefYX7RUppn4RNJhaeeaNAAKmCRA0mFZxs+ZL0OD4LbpzSbzzMnjskbXivnlz/tZfLdNW74B3P0pRbGWA12VW6gYyTNCgb77dKwbc/Zbqc+fOXQWPT3jd1Ovf9Af18+tTja3YPhd+N8tR9l8sUKh0RYNX/cqZb6maefXjN6/Adq6g4aAen5KF7ascgv7ItOt35TRZv3qjLFhS3aDh0z0+6RlEhLkZ9ruZD3LT7jzmX4f2t/cZOWPAqXLTvGs7PLJQKmjwm4tXqKD+bOndD9lzP67nUTUNGoK4eF0raswqFL1t8cyCMQe9rtJ4HEFDGqvKnBBAAIGOAgQNXBVpFjA+aHCGAcUKbW92t3R2fm8Ddazzt+9eS+2L/Xa82kGD6ltv1Kf60pss9jnv9Pzmk845uG9OvUISr/mU4xdl0BB1/yYFDaHsyggaVPtPr94gz6zbLO+/94F9yevQrl5BQ7FHL4qPd8+Ne5Aban3MAR/fP7/3yKXtez243/wYZdBQz0cnitkW+9lK0NBRh6Ahzf/sYm4IIIDAHgGCBq6GNAsQNKjfso6aZm9qF3YpuN6XQd/Iu4OIegYN+qJVm/Q1T16U34hPLU1u+fG0/Bsxit30ux+f8Do27KqNYuGG+l7Y3/BH3b+pQUPQa18/OlFsRYM75HL/AG17O0N9VjR43Qzb453WKkt/8JDnz3rn2yT09et8LKJrty4dznOGB+rtENeObJJOnRqKbmDpXrlQKtDwWtGgH/d4/dU38htb6s0gq/W2CT35UuP1+4uUoIGgIc3/yGJuCCCAQDEBggaujzQLEDSUGTQ49ws4+9/7yCNLVhZsGKkumrA3weUsiQ/ah9pwTW3QpwKVIG+6cAYC+vGJtSvX26+9dD7PH7R/54eoWisaQt0sDxwrYR4xKBZAlPoBEeV8iwU1xfrxGn/ZtRs0VooFDfpxDBVqOTeEjOujE/OntcoDdy63b8ybmvdsCBnVoxPqMYZHH15jvzrXvXljseCi1I2736MTao8G9VrIpx/fkH9Ty7nn95OvjbqgYLPLUtdt2O+HeSwlbNumHc+KBtMqznwRQMBUAYIGUytvxryNDxpUmcNs2KgvC+deBSO/9ZX8qgj3pnp+r8L0urxKBQ3u/RJUG15vwPC7dL3aL3Zz6rwR1a+brHTDy2I3ys75bNu6vcOrNUttaOjeIyOMg/NYv70Y0rhHQ9hrv9SKBmeNnKsW8sFbhXs0lFqer7/vtxmkDhX0mx+yu7P22yDcmyrq8Xp9r1QA4BUeVPLWiaB7NOjVDPsfsK/n/hTV/iut3LdOVHtcSWyfoCGJVWPMCCCAQHgBgobwZpyRHAGChhKvoFSlVKsB1qx4Wi64eKBdWX1z7rzx149RuPdqcD5e4X695YannpW1K9fJ2Ju+WdBusf0SnEGGGteoC64T9ZpN9aV/o69uOCaOninqffbHnnhk/mr8xU8ek5vHzwm8osEZwhxyRA/7WXOvVQDOvSrccyzmF/XmiOq1jpX2r8brFyiEvSnX8HFd0eC8lkPZFVnRULBKoqVR+g/unb/+nBuUlvvohN+bIJzW6rEG/UrIybdNkDPP+aL9bfWKz6Yxt9jf06+31KsW1Gsnna+81Ne+WoXgfuShnKBBPV7hfKzBuV9DlHs0+G0G6fdXkhrTNSObZPNvn5ep/3mD9Op/qn3oI0tWyIz212TqDSz9jtVt63PUz52vjxsulnszCo9BOP0n3nq1nDvkLAlwWnL+hi1zpAQNZcJxGgIIIJAwAYKGhBWM4YYSIGho59I3Qeo/1U11z1OPt7/zwuYt8uLmLfnHItTz2n57OvitXrh99t1y78Ildnvq/KM/91n7LRXqK+hjDM7xqTYOP/pQe1wq2Bg4bIAs/eFD+aDBebOnloMff/LRop/Tdm9qWWq5vTNEUOP1ezwhqF+Xrnvng5qoggZ9U6ge6yhVv1L9q/P9ggb3nhzK/sJLB9s3VcW+4hw0BLZrf8NEqRUN7vbUKxa77dM1/znSn4Fyg4a2G9NpsnbFemlqaZQBjiBDte3chFHVR31GnJ8XdYz6vFw/a2z+hla/8jKXE/uVkN7jLW8zSPdqBP1bf2d4EWXQoMLHK4c2itqjwfmlfqYd+InucuFl/5YPXpxezvBF/bl+5aTzNaJ6nOrYS8de1CFM0OdMar5WBgw6M9DrKQvDl45thvrbLEUHEzSkqJhMBQEEECgiQNDA5ZFmAYIGR3XdGyeqb6lXV6rf8g0dOch+W4P6rej4i2/qsB+D/kf7pQPHdngVpvqeOu+OW+6xb3z0zbB67Z1u13m+394Bqo1J356df+5a3TBdPXmUrHzoCXvvBGcIoG7I7pzzI1l+38/3PKc9pJ+MGDVUDjvy4PysSwUNqp2FM38gD7Qut0ONZWvvym8k6f5gBPErNc+wm0E6xxBF/6q9Yo9IOGugbmAnzhkv/Qft+a291w+LuAcNasyh7Ers0eB1vavA6/LxI+TZ9c/ZrzIsN2hQbduh1oRmuaz9LQ5Oc+dNe8v90+VH/7m0IOSbMHOMnHdBvw5lsj+f37tHXtzU9vm0x3v1CHn2N3q80QQNevxqpYS+id/6v9vEa3PJUisn3Hs0OFcH6IBRT/T1V97IbwjrDAmcqxQWLNkzx7ArGnRgsPXtd2TpmlY54OPdA/29yYoGbyaChkCXDwchgAACiRcgaEh8CZlAEQGCBi4PBBBIlECxG/BSN+eJmmjIwZbajLGaNuzPELJYJQ4naIjWk9YQQACBuAoQNMS1MowrCgGChigUaQMBBGomoB+fWLd6Y4fXRVbzZrpmEyyzo1I3+2rVxjWXTMqvpPB6LWeZXecftQjz2ES5fZlwHkGDCVVmjggggIAIQQNXQZoFCBrSXF3mhkBKBQpvqifm91swOWjQj0Fs/PUme1+KPuedbu83ob70XjPqz52PSERxedT7bRdRzCFubRA0xK0ijAcBBBCojgBBQ3VcaTUeAgQN8agDo0AAgRACelXDb5/cVLAngMlBg+JTLg8t/pX89IFf5vebUH+uNoNU+81c8u2vyEGf+ecQ0qUP1fs5sJqhtFXQIwgagkpxHAIIIJBsAYKGZNeP0RcXIGjgCkEAAQQQQCBGAgQNMSoGQ0EAAQSqKEDQUEVcmq67AEFD3UvAABBAAAEEENgjQNDA1YAAAgiYIUDQYEadTZ0lQYOplWfeCCCAAAKxFCBoiGVZGBQCCCAQuQBBQ+SkNBgjAYKGGBWDoSCAAAIIIEDQwDWAAAIImCFA0GBGnU2dJUGDqZVn3ggggAACsRQgaIhlWRgUAgggELkAQUPkpDQYIwGChhgVg6EggAACCCBA0MA1gAACCJghQNBgRp1NnSVBg6mVZ94IIIAAArEUIGiIZVkYFAIIIBC5AEFD5KQ0GCMBgoYYFYOhIIAAAgggQNDANYAAAgiYIUDQYEadTZ0lQYOplWfeCCCAAAKxFCBoiGVZGBQCCCAQuQBBQ+SkNBgjAYKGGBWDoSCAAAIIIEDQwDWAAAIImCFA0GBGnU2dJUGDqZVn3ggggAACsRQgaIhlWRgUAgggELkAQUPkpDQYIwGChhgVg6EggAACCCBA0MA1gAACCJghQNBgRp1NnWVB0GAqAvNGAAEEEEAAAQQQQAABBGopQNBQS236qrUAQUOtxekPAQQQQAABBBBAAAEEjBcgaDD+Ekg1AEFDqsvL5BBAAAEEEEAAAQQQQCCOAgQNcawKY4pKgKAhKknaQQABBBBAAAEEEEAAAQQCChA0BITisEQKEDQksmwMGgEEEEAAAQQQQAABBJIsQNCQ5Oox9lICBA2lhPg+AggggAACCCCAAAIIIBCxAEFDxKA0FysBgoZYlYPBIIAAAggggAACCCCAgAkCBA0mVNncORI0mFt7Zo4AAggggAACCCCAAAJ1EiBoqBM83dZEgKChJsx0ggACCCCAAAIIIIAAAgjsESBo4GpIswBBQ5qry9wQQAABBBBAAAEEEEAglgIEDbEsC4OKSICgISJImkEAAQQQQAABBBBAAAEEggoQNASV4rgkChA0JLFqjBkBBBBAAAEEEEAAAQQSLUDQkOjyMfgSAgQNXCIIIIAAAggggAACCCCAQI0FCBpqDE53NRUgaKgpN50hgAACCCCAAAIIIIAAAiIEDVwFaRYgaEhzdZlb6gX6j1/TtHLOGU2pnygTRAABBBBAAAEEUiZA0JCygjKdAgGCBi4IBBIs0H/82uzKOb0aRCSX4GkwdAQQQAABBBBAwDgBggbjSm7UhAkajCo3k02bAEFD2irKfBBAAAEEEEDAFAGCBlMqbeY8CRrMrDuzTokAQUNKCsk0EEAAAQQQQMA4AYIG40pu1IQJGowqN5NNmwBBQ9oqynwQQAABBBBAwBQBggZTKm3mPAkazKw7s06JAEFDSgrJNBBAAAEEEEDAOAGCBuNKbtSECRqMKjeTTZsAQUPaKsp8EEAAAQQQQMAUAYIGUypt5jwJGsysO7NOiQBBQ0oKyTQQQAABBBBAwDgBggbjSm7UhAkajCo3k02bAEFD2irKfBBAAAEEEEDAFAGCBlMqbeY8CRrMrDuzTokAQUNKCsk0EEAAAQQQQMA4AYIG40pu1IQJGowqN5NNmwBBQ9oqynwQQAABBBBAwBQBggZTKm3mPAkazKw7s06JAEFDSgrJNBBAAAEEEEDAOAGCBuNKbtSECRqMKjeTTZsAQUPaKsp8EEAAAQQQQMAUAYIGUypt5jwJGsysO7NOiQBBQ0oKyTQQQAABBBBAwDgBggbjSm7UhAkajCo3k02bAEFD2irKfBBAAAEEEEDAFAGCBlMqbeY8CRrMrDuzTokAQUNKCsk0EEAAAQQQQMA4AYIG40pu1IQJGowqN5NNmwBBQ9oqynwQQAABBBBAwBQBggZTKm3mPAkazKw7s06JAEFDSgrJNBBAAAEEEEDAOAGCBuNKbtSECRqMKjeTTZsAQUPaKsp8EEAAAQQQQMAUAYIGUypt5jwJGsysO7NOiQBBQ0oKyTQQQAABBBBAwDgBggbjSm7UhAkajCo3k02bAEFD2irKfBBAAAEEEEDAFAGCBlMqbeY8CRrMrDuzTokAQUNKCsk0EEAAAQQQQMA4AYIG40pu1IQJGowqN5NNmwBBQ9oqynwQQAABBBBAwBQBggZTKm3mPAkazKw7s06JAEFDSgrJNBBAAAEEEEDAOAGCBuNKbtSECRqMKjeTTZsAQUPaKsp8EEAAAQQQQMAUAYIGUypt5jwJGsysO7NOiQBBQ0oKyTQQQAABBBBAwDgBggbjSm7UhAkajCo3k02bAEFD2irKfBBAAAEEEEDAFAGCBlMqbeY8CRrMrDuzTokAQUNKCsk0EEAAAQQQQMA4AYIG40pu1IQJGowqN5NNmwBBQ9oqynwQQAABBBBAwBQBggZTKm3mPAkazKw7s06JAEFDSgrJNBBAAAEEEEDAOAGCBuNKbtSECRqMKjeTTZsAQUPaKsp8EEAAAQQQQMAUAYIGUypt5jwJGsysO7NOiQBBQ0oKyTQQQAABBBBAwDgBggbjSm7UhAkajCo3k02bAEFD2irKfBBAAAEEEEDAFAGCBlMqbeY8CRrMrDuzTokAQUNKCsk0EEAAAQQQQMA4AYIG40pu1IQJGowqN5NNmwBBQ9oqynwQQAABBBBAwBQBggZTKm3mPAkazKw7s06JAEFDSgrJNBBAAAEEEEDAOAGCBuNKbtSECRqMKjeTTZsAQUPaKsp8EEAAAQQQQMAUAYIGUypt5jwJGsysO7NOiQBBQ0oKyTQQQAABBBBAwDgBggbjSm7UhAkajCo3k02bAEFD2irKfBBAAAEEEEDAFAGCBlMqbeY8CRrMrDuzTokAQUNKCsk0EEAAAQQQQMA4AYIG40pu1IQJGowqN5NNmwBBQ9oqynwQQAABBBBAwBQBggZTKm3mPAkazKw7s06JAEFDSgrJNBBAAAEEEEDAOAGCBuNKbtSECRqMKjeTTZsAQUPaKsp8EEAAAQQQQMAUAYIGUypt5jwJGsysO7NOiQBBQ0oKyTQQQAABBBBAwDgBggbjSm7UhAkajCo3k02bAEFD2irKfBBAAAEEEEDAFAGCBlMqbeY8CRrMrDuzTokAQUNKCsk0EEAAAQQQQMA4AYIG40pu1IQJGowqN5NNmwBBQ9oqynwQQAABBBBAwBQBggZTKm3mPAkazKw7s06JAEFDSgrJNBBAAAEEEEDAOAGCBuNKbtSECRqMKjeTTZsAQUPaKsp8EEAAAQQQQMAUAYIGUypt5jwJGsysO7NOiUC1goa+49bc2pCxxovkJu/auGuqdWLDWQ0Za5pY1imKLrtbNucyctGqub1+70fZ51urjm7Yq9M8S6xz9DHZ3bkXxJLp297fumzDokHvu8/16jeTsaZalvV53W82Zw1f3XL6cykpIdNAAAEEEEAAAUMFCBoMLbwh0yZoMKTQTDOdAtUIGvr0WdWpU8+GZVmRcy2Rr2UtuarByvRxC2azufc+/DBz+FO3n/6G83vq/MzJnedkRL7tp56T3PI33/zTiE33XvyePsbZr+SyI3KZzOgw/aazwswKAQQQQAABBNIqQNCQ1soyLyVA0MB1gECCBaoSNIxc1aXhgIYXcjn5dMayNmdzuRMkY9207d2t89UqhP7j1lwmGesuxZbLZS96dG7vB9xhgWQyg7PZ7A7neSpIsHp2mtW2UkIkm901/LF5fe7Pn+vVr5WbtO29d1oc/baKiJXN5oY/Nu+M/LkJLiFDRwABBBBAAAFDBQgaDC28IdMmaDCk0EwznQLVCBp6f+vxwzp3sn5rZTIHqrDAsuQSZ5jg/L47aNAhhDovl7N6r2o+Y51Tvk97mGBZmUPUqoZH55wxROUV6pi2duW3VqbB7lckO9IZRBR+n6AhnVc0s0IAAQQQQMAcAYIGc2pt4kwJGkysOnNOjUA1ggbnigW1R8PKOWc0OcH8ggZniOB1nmpDPx6hVjy4g4b2fu0VC+3nT9YhRMcggqAhNRcxE0EAAQQQQMBQAYIGQwtvyLQJGgwpNNNMp0A1gga9IWMul9v45lt/6u3cR0Ep9h+zppd0sp7IZrM7c7ldvVc197NXLRT+ecfVDKWChsJ+3++96d5z8vs37Glfnshmczu9Vkuks8LMCgEEEEAAAQTSKkDQkNbKMi8lQNDAdYBAggWiDhrUioOGkzI/sayGQX6rEvSKB3cQUSoosIMGx6MTzvadKx28VjPYQUPb3hCtuVzumTff6hhEJLiMDB0BBBBAAAEEDBQgaDCw6AZNmaDBoGIz1fQJRB40OPdQcG30aAcF7W+kcD/6UOyRCKe63mchJ9Y+zlUJzgDCvUnknn4zyyTT0P7IRa8hIpa9twNfCCCAAAIIIIBAEgUIGpJYNcYcVICgIagUxyEQQ4Gogwa9/0JOrL09X10ZfEVCwb4Oms5v1cOeACITtN+C/RtiWBqGhAACCCCAAAIIFBUgaOACSbMAQUOaq8vcUi8QddDg91iEhtwTRMg+zv0ZgqxoaNvDQZ4QsSz3qoVSj0X4rYRIfYGZIAIIIIAAAgikVoCgIbWlZWLs0cA1gECyBaIOGvIrDlyvntRKezZ8zL3vXvHgfFvF7t27L1nVfOY9+ZUMY584J2PJj9UrM91vm1DHBOtXbQQpHfpNdgUZPQIIIIAAAgiYKkDQYGrlzZg3KxrMqDOzTKlAlEFDJRtBKt7CDR1FstnsDsuyfmtZ1pc0f052f//NN/8yxvkmC4+NIDs8dlFqxUNKy8u0EEAAAQQQQCDFAgQNKS4uU+OtE1wDCCRZINKgIcBGkFbPTrMaMtZ4r1P8WNIAACAASURBVFUJOmzInNRweUasy8WyTlF/pgKHjGX9126xZq2a2+v3bu8gG0FmTtxrZqYhd01bv2wEmeRrlrEjgAACCCCAQJsAQQNXQpoFWNGQ5uoyt9QLRBk0pB6LCSKAAAIIIIAAAjESIGiIUTEYSuQCBA2Rk9IgArUTIGionTU9IYAAAggggAACUQoQNESpSVtxEyBoiFtFGA8CIQQIGkJgcSgCCCCAAAIIIBAjAYKGGBWDoUQuQNAQOSkNIlA7AYKG2lnTEwIIIIAAAgggEKUAQUOUmrQVNwGChrhVhPEgEEKAoCEEFocigAACCCCAAAIxEiBoiFExGErkAgQNkZPSIAK1EyBoqJ01PSGAAAIIIIAAAlEKEDREqUlbcRMgaIhbRRgPAiEECBpCYHEoAggggAACCCAQIwGChhgVg6FELkDQEDkpDSJQOwGChtpZ0xMCCCCAAAIIIBClAEFDlJq0FTcBgoa4VYTxIBBCgKAhBBaHIoAAAggggAACMRIgaIhRMRhK5AIEDZGT0iACtRMgaKidNT0hgAACCCCAAAJRChA0RKlJW3ETIGiIW0UYDwIhBAgaQmBxKAIIIIAAAgggECMBgoYYFYOhRC5A0BA5KQ0iEL1A//Fr54rIuBAtz1s5p9fVIY7nUAQQQAABBBBAAIEaChA01BCbrmouQNBQc3I6RCC8QJ/rVv1zp52dX5KMdC159m758CPr3cPXzDv3tZLHcgACCCCAAAIIIIBAXQQIGurCTqc1EiBoqBE03SBQqUCIVQ2sZqgUm/MRQAABBBBAAIEqCxA0VBmY5usqQNBQV346RyC4QKBVDaxmCA7KkQgggAACCCCAQB0FCBrqiE/XVRcgaKg6MR0gEJ1AgFUNrGaIjpuWEEAAAQQQQACBqgkQNFSNloZjIEDQEIMiMAQEggoUXdXAaoagjByHAAIIIIAAAgjUXYCgoe4lYABVFCBoqCIuTSNQDYEiqxpYzVANcNpEAAEEEEAAAQSqIEDQUAVUmoyNAEFDbErBQBAIJuC5qoHVDMHwOAoBBBBAAAEEEIiJAEFDTArBMKoiQNBQFVYaRaC6Ah6rGljNUF1yWkcAAQQQQAABBCIVIGiIlJPGYiZA0BCzgjAcBIIIFKxqYDVDEDKOQQABBBBAAAEEYiVA0BCrcjCYiAUIGiIGpTkEaiXgWNXAaoZaodMPAggggAACCCAQkQBBQ0SQNBNLAYKGWJaFQSFQWsBe1bB7r+c/ym4/bs28c18rfQZHIIAAAggggAACCMRFgKAhLpVgHNUQIGiohiptIlAjgQHjnuy5Yt7pv6tRd3SDAAIIIIAAAgggEJEAQUNEkDQTSwGChliWhUEhgAACCCCAAAIIIIBAmgUIGtJcXeZG0MA1gAACCCCAAAIIIIAAAgjUWICgocbgdFdTAYKGmnLTGQIIIIAAAggggAACCCAgQtDAVZBmgYKg4ck/P5xL82SZGwIIIIAAAnEX+NIhX26wLCsb93EyPgQQQACBygQIGirz4+x4CxA0xLs+jA4BBBBAwDABggbDCs50EUDAWAGCBmNLb8TECRqMKDOTRAABBBBIigBBQ1IqxTgRQACBygQIGirz4+x4CxA0xLs+jA4BBBBAwDABggbDCs50EUDAWAGCBmNLb8TECRqMKDOTRAABBBBIigBBQ1IqxTgRQACBygQIGirz4+x4CxA0xLs+jA4BBBBAwDABggbDCs50EUDAWAGCBmNLb8TECRqMKDOTRAABBBBIigBBQ1IqxTgRQACBygQIGirz4+x4CxA0xLs+jA4BBBBAwDABggbDCs50EUDAWAGCBmNLb8TECRqMKDOTRAABBBBIigBBQ1IqxTgRQACBygQIGirz4+x4CxA0xLs+jA4BBBBAwDABggbDCs50EUDAWAGCBmNLb8TECRqMKDOTRAABBBBIigBBQ1IqxTgRQACBygQIGirz4+x4CxA0xLs+jA4BBBBAwDABggbDCs50EUDAWAGCBmNLb8TECRqMKDOTRAABBBBIigBBQ1IqxTgRQACBygQIGirz4+x4CxA0xLs+jA4BBBBAwDABggbDCs50EUDAWAGCBmNLb8TECRqMKLNZk9zx0Q4Zf8kkeebpzfmJH3X8EbJwyWzp0nVvX4ylP3xI5jbdkf9+586dZOHS2XLsiUeaBchsEUCgrgIEDXXlp3MEEECgZgIEDTWjpqM6CBA01AGdLqsr8NrLf5dLB46V7dveLejosnHD5evjhnt27nfO5PmN0n9Q7+oOmNYDC+zetVsWzvyBPNC6XFQQNPU/vyO9+n8h8PkciEASBAgaklAlxogAAghULkDQULkhLcRXgKAhvrVhZGUKOEODQ47oIf94a6sdOhRb1fDw4hUyo7FZunTrIr0HnCa/+u/Vdu8EDWUWoUqnqaDhO1dOk7Ur1ts9NLU0yoDBBEFV4qbZOgkQNNQJnm4RQACBGgsQNNQYnO5qKkDQUFNuOquFgDNoUOHCMZ87Upb/+Of2b8C9HoVQj1p8te8V8ve/vSm9zz5NDjr4n+3fmBM01KJa4fogaAjnxdHJFCBoSGbdGDUCCCAQVoCgIawYxydJgKAhSdVirIEE3EHDFY2XyPiLb7LP9Xp8YtNvnpcrL2zMBwt/ePZ/igYNf/njK9I8eZGse2Jjfjxq5cTFVw2TPuedXrAPhHPfhxvnjJdzh/TLn6NXUTjHNX9qa75vv7E2Xj7FXqGhQpEZiybm23vjtbfkvjuWyS8fXJV/bESPy9mvOkH3rcOXD977QH7Q8kB+Xwt1/IhRQ+WwIw+WDU892+F71027ynO/i3LGoFaRLF3TKv/z+5fkjlvukRc3b7HnpMZw3dSrpEu3tn01nDbuC0HNY8GSWXJcz6MCXSMchECcBQga4lwdxoYAAghEJ0DQEJ0lLcVPgKAhfjVhRBUKuIOGufdOlUu/PMZesaBuapetvUu6H7h/vhd9A6u/d+/CJb5BgzMc8Bqm+/GMYsGBV9Dg/DOvRz382lNhiQ4gvMblDiWcQcPRn/usbN7whw6nKY+BwwaICkvcX/bYFs/OhwDq+4HGcMdEEautNefjKmd9uZc8smSlZz8LFs+Srt26EDRU+Lng9OQIEDQkp1aMFAEEEKhEgKChEj3OjbsAQUPcK8T4Qgu4gwb1tok7b73XMzxwPzahVgg4b+adezQ4Vz6om/DW5XPs3/ir3+KPuuA6O8hQX86VCGGDBufY3Y96OMfq/J77nCkLrrdXO6jHDG4YNU2eXNm2n4FzLu7ARB0/qfk6eWfr9oK5qPMKvjf0Ovn7q23zdLZnj2HQWNm+9V37EZUpt10vvc9pH8OV0+TJ9j0VJrc0Sv/2PRXcY1ChxtWTR9ljuHJoo7z+6ht2P859GHh0IvTHgRMSKEDQkMCiMeSKBc4a9/hVIg1flQZ57MC//m3KkiXDdlfcKA0gEHMBgoaYF4jhVSRA0FARHyfHUcAraPif5/6YfzzC+dt9582uvnH2ChqK3bQrA2cI4VyJEDZoKNaPXx9eKyN0XZwWfvMutgrDvXLBbz6lxnDZoLHyztb2xz3aVzU4z7HH5l7tMKFZJNcWdEy/Y6JYltjhCZtBxvFTx5iiFCBoiFKTtpIg0GfcqkMzklmfyTT8Uzab/Wm2++4LVjf13ZWEsTNGBCoRIGioRI9z4y5A0BD3CjG+0AJeQUMmY+U3fNSPSOy73z753/g7H6nwChqcqwm8Hr/wW20QNmhQk+1wA96+D4NXW85gwmuzS79xFwsGwn6vwxiWzJZjex6Zr5saw0X9RtkrFPR+DAd8vHvBPN37UahQZfSwCZLL5QgaQn8COCHpAgQNSa8g4w8roIMGEWt/SzKXPdp95f3S1JQN2w7HI5A0AYKGpFWM8YYRIGgIo8WxiRDwChq6dN27wyMRauPASweO7bCxolfQ4Gyz2kGDV1/OUMQZKDiDhFLFcY47bJig2/Y6zx5Dvyvyj1QUGwdBQ6kq8X0ERAgauAoQQAABMwQIGsyos6mzJGgwtfIpnrdf0OB+9OBfh/aXuU132BLO/QbqHTR4PT7hDEWcjzqECRqc59UraFBjWLB4tnTttjcrGlL8GWRqlQkQNFTmx9kIIIBAUgQIGpJSKcZZjgBBQzlqnBNrAb+gwe+m3L1CodKgwe8xDPfjAUFv9tUeBaf3P1VmNDbb7s52Sj064VeooH0HGXOpRyfKGQOPTsT6I8bgqixA0FBlYJovKdB37GNHWQ2d5mRy1nliqR1yRLLZ7IuWlZnx+kd/W/b7hcPedTfS9+q1szOSuyaXyz388S+dMWTJMKtgM8cB33ri9FznzOpsLvfRTsl9ds283q/pNpznsj9DyfJwQIoECBpSVEym0kGAoIGLInUCfkGDmqgzRNATd7/6McrNIP1u6N2hh/uG3v0micOPPlRe3LzFfqPDwqWz5dgT9+yB4PeWjGKFjTJocLs6V4eUOwaChtR9LJlQCAGChhBYHBqpQJ8+qzrJyZ1vacjlxliWlfFqXG3W+NE7b4948vv/tl1/v8/IVV0yB2R+n7EaDrNEpnZ/+W+T3W+N8AsTVJ8NPa0lltVpsEhu+gGvvNbEGyciLSuNxViAoCHGxWFoFQsQNFRMSANxEygWNDgfn9Djdt8Y+924O2/Oi73estgrMeffP12OOu6IgtdOqnG4gwb34xN6rO43RKg/d87JfrVk++st1fdUO79b/5z8oOUBOem0E+Tr44bbTUUdNNhjGNZovyXC+XrLcsfgFzS4Qw23W9yuRcaDQDkCBA3lqHFOpQL2Df/J1hIr1/Bv2Vxup5XJNO3+cOf81Qv7vqu+Z53UebpasaACiFx294hHu6/Kb9jYZ9yvD83IjvVqM0fJ5Po+Nqf3r0WsXD6IKBIm7AkpMoflLOs/Ht2XjSArrSXnJ0eAoCE5tWKk4QUIGsKbcUbMBYoFDe6VBF4bO/oFDX43/06OoIGBOueEU46RP2952d6M0uuG2RkG6D78bqy9jnWXyRmARB00uMMLv0tkckuj9B/cu2TYUSxocH5P96PCjQVLZonay4IvBJIuQNCQ9Aomc/wDxj05MpvJteay2d2eYYFj1UI2m33o46+eMWTJkrbHIwaMe+L0nOX9WIT6frEwYc8jFdmsV7/J1GTUCAQTIGgI5sRRyRQgaEhm3Rh1EYFiQYM67fbZd8u9C5fYLQwcNkBumD22oLVijyKosOG3Tz0rd9xyj/0og/466dTjZdjX/91+FaP7S53TMrVVlv7wIftbRxx9qFw+foR89pjD8m+98AoQnPNQ53k9NuHs6y9/fEWaJy+S55/9Hzu80OecNai3XPSN8+X/HnNY/vBqBA2q8ajGUCxoUP2se2KjNI2ZLe9sbZtn2yaTs6Rrty58NhBIvABBQ+JLmLgJuB99OH2/05uamqyC10u6Vjy4gob2kGK3bHov+06fdfP/9R0nQrEVD/3GPTHSymRacz7nJg6TASMQQoCgIQQWhyZOgKAhcSVjwAgggAACaRYgaEhzdeM5tz0rEvxXFRQLGtgIMp51ZVTxFyBoiH+NGGH5AgQN5dtxJgIIIIAAApELEDRETkqDJQTyQUHWetZrRYI63W/VgzOAsCyLjSC52hAIIUDQEAKLQxMnQNCQuJIxYAQQQACBNAsQNKS5uvGbmzMoyFnWTw98+W8XeL31we/xh5IbQTr2dpBcbprzrRJsBBm/64ER1VaAoKG23vRWWwGChtp60xsCCCCAAAJFBQgauEBqKeBekeC1P4Maj9+qh1IbQerz7LdVWDLC+VYJNoKsZaXpK44CBA1xrApjikqAoCEqSdpBAAEEEEAgAgGChggQaSKwQJAVDTpMEEs6uV9tuedtFbkPd0rus2vm9X5Nd97v24+fnenU8Ig6L5vN7nC/VYKNIAOXiQNTKkDQkNLCMi1bgKCBCwEBBBBAAIEYCRA0xKgYhgxFhwWWSEM2m730se6P3SNNTfZbJ1RYYDVY91mZzCey2exPna+1VN93hhD63D6rz8xkTuo0yRL5jlrJoI7LZnPvuYMI5yaS2e67L1jd1HeXIeRME4G2G7Hz53wgltVl237du/75h5d+CAsCaRIgaEhTNZkLAggggEDiBQgaEl/CxE3AuapBLMuyVx+IbMhY1mnqv9WEctldP/zwnW1jnvz+v213TlDv0ZDJNPyTe+LZ3fKMlcm1imW15LLZR5xhgt1nT2uJZXUaLJKb7ty7IXGADBiBMgUIGsqE47RECBA0JKJMDBIBBBBAwBQBggZTKh2veaob/04ndbosm8tdnslYnxdpCxxyGVnSkOs0a+XcLz4nYuW8Rq3CBsva0dogmX7tQcWLlpWZ8ej+K+/tt3XAxSpsyIhM7/7y3ybrjSbZCDJe9Wc09REgaKiPO73WRoCgoTbO9IIAAggggEAgAYKGQEwchAACCCRegKAh8SVkAkUECBq4PBBAAAEEEIiRAEFDjIrBUBBAAIEqChA0VBGXpusuQNBQ9xIwAAQQQAABBPYIEDRwNSCAAAJmCBA0mFFnU2dJ0GBq5Zk3AggggEAsBQgaYlkWBoUAAikT6Dv+8cF75T5Y+8u55/6jXlMjaKiXPP3WQoCgoRbK9IEAAggggEBAAYKGgFAchgACCFQg0P/qJ38pkvsXEWtBbkeneY8uOPV/K2iurFMJGspi46SECBA0JKRQDLN+Apt+87xceWGjHHX8EbJwyWzp0nXv+g0mwp5fe/nvcunAsXLQZz5VMC/7zweNlYN6fEoWLp4tXbpFP1/Vx7Tr5skzT2+2ZzRw2AC5evKo0La7d+2WzRv/IDs/2in/csZJEerQFAL1EyBoqJ89PSOAgDkCKmjISa6/ZUlGRLaKZd2W26vTvEdn1C5wIGgw53ozcabGBA3qhuSGUdNk/eMbZeHS2XLsiUeaWG/mXIaA3w15GU3F6pR6BQ2q38sGjZV3tr4rAwafKXvt3VneeO0tmbnoxtChhgqBRg+bIJ06NciCJbPkuJ5HxcqYwSBQjgBBQzlqnIMAAgiEE3AFDfrkmgYOBA3hasbRyRIgaEhWvRhtHQT0DflJpx4vMxZNrOoI5k9tlQdal8vk+Y3Sf1DvqvZVr6Dh4cUrZEZjs/Q++zSZccdEEav8aT7/uxflmpFN8k///HFpvm+qHPDx7vnG5k9rlQfuXC5NLdfZgQZfCCRFgKAhKZVinAggkGQBn6ChpoEDQUOSryDGXkqAoKGUEN83XoCgIdpHJ3SYctm44fL1ccOrdn0RNFSNloarLEDQUGVgmkcAAQREpETQUJPAgaCBSzHNAgQNaa4uc4tEYMdHO+Srfa+w92hgRUPlpAQNlRvSQroFpizoPmX3rtyNYlkVrPdJtxGzQwABBGossDUruW/23q/XsqYmKxtV3wQNUUnSThwFCBp8qqL2dHjov34lt8++W7Zve9c+6pAjesjFVw2Tc4f0K1lL52/Bpy68oaCtzp07yTnn9/Xd/M5+Xn1Ci6x7YmO+H9XniFFD5bAjD87/mbuPlqmtsvSHD4lq37kPhVd76jGAa24eXdCealgde98dy+SXD64qOe9Sc7yi8RK56BvnF1iVc45uIKhLseKU078OGr48bECH38BXep3oserHCbzGHvY3/0Gdyn10Imj77rkUm+PklkbpP7jtUZEwpm37PYyTT/f4pCxYPEu6dusiqp+ZE5oll+uoGcRSfe4Wfe8eeWHTFrsB9dm7dupoefThNfbnclLztflHMbz6172qeXznyumydsU6z8c3lOOs6+fL049vKPycXzFUDjtqz+fc73rWfff8wnFy84Lr5eElK+SO2ffIO1u32z8Dzvn3vjJu8hW2ifPL9l38q/yx+mfbf4y+UM4bclaHR1m8xql+foyfcqUcftQh+aaDHqd/zrjnfs756mfcBQVtuud42/Tv2z/j0r4nBysaSv4VywEIIIBAxQIBVzRITuQJK5O7udc+vR6LMmRQEyBoqLiMNBBjAYIGj+LoGzAVMBxx9KFy/MlHy+uvvJG/8Q9ys6Lb+Nznj7X/4f7kyvX2P/4PP/pQeXFz2w2M11sM1OZ2jZdPsW/y1XPl3fbpKn996VV7d353gODVhwpD/vLHV/LP+DvnottTc9nyhz/JzNYbCzbFdPatxnfCKcfIn7e8nA8c7GfqHXsU6LbVxpo7duzMj7FLty75c9xW5ZyjxhLGJUjQEGbMxW701FsbKrlOdNtqrwF1g/zC5i329aFu5A4+oof97dPP+oL9vyBfYZzKCRpKtr9kthzb03ujVfcc9WerU6dOcv6If7VDL+dGkUE+e143+pVYOkMK5+dV/f+z/72PPLJkZUFoUG7QoBwnfONmOxTw+pwH2dhS960+p8V+xugARl0/+hzVr5fvpWMvssM0/Yt05/EDBp0p3fbtav8sVD8/Ztw5Mb/5ZtDj9GdZz73/oDPlY/sW/oxzzr3DHB9dL4cc3vYzTu29oc5P4+/8CRqC/LTjGAQQQKAygVJBw56A4dHHmpqaIlvF4Bw1QUNlNeTseAsQNHjUR90EfO/GhaJ+y+pcQaBfc6hupJetvUu6H7i/b3WdN/jqJuX6WWPyKyGc33Nu+qd/c75t63ZpXT6noG/1W9bxF99UEE64+/B6m0bQzQV133//25viDgc2PPWsfPfKGfYNtXO8xeaox+u2KuecsC5BggY1F3dd/Mbs114U14m77aD18hpTWKewQYPdfr8rZNvb26X1wTkFv3UvuD5LvBKz2KMT2rSpuVEOd/xWX79dYu+ue8vSNa35TR+L3eiH3aPBebM88dar5bwLzrKZ1W/qbx4/Rzb+epP9387NJcsJGpTjRf1Gyda335E7H7y14Df4yvGaSybJkccdnl+hUSzoUqs59AqGCTO/nR+zcy7O8SrHW2/6T5k079qCfv18b5t2l705qb2KY9CZvht3Bj0u7Nyd81Cf1yABTLz/yg02OoKGYE4chQACCFQi4Bc01CJg0OMmaKikgpwbdwGChhAV0jdy/3jz7ZKvyNQ3cR++/6HnsQU777evEtB/5rViwuv1nH6BhXNK6qZu2d0Plxyv13ic7ejvO1dhFJuj3+tEyzknrEuQoMGrLlG9AjXMdRJl0BDWKWzQELj9Iqsa1HzL2aNB36D+7xv/KLjZjDJo0KsZzhhwmky/47sFj8fr/l9/9Y2Kg4a2flpk5Bi9emDPVaAft1i3ekPJm2o99w/e+8DzWPUoxczGFjljwKkd5uO+7vx8VYCgfn7ctnhm0VeHBj1OrQhRbxwZOearBSsn1Hi85u4OTNK6gsFdD4KGEH8xcygCCCBQpoA7aKhlwEDQUGbROC1RAgQNIcoV5kbU7yZOd6dXRzhv3PUNmHPZvHN4jz2yVpw3yKX6UOfqm0P128ApC663Xyno/tLzUo93+L1WUfe1c+eu/GqOUv17/Xa+nHPCugQJGg76zKdk4ZLZ0qVr4RsVKllRoPsNc51EGTSEdQobNARuvwpBQ9tN6DRZt3pj1YKGYisg/PZbKGdFg7opv7/1QTnpC3sej/H6nJf67X2xvlV7epVCkNURfgHHI0vUq0hb7D0RJt82Qc4854ueH68Ox539Rc/VD3rlg9pXQj8aVDD3n62VD9/7MF/jUnMM8eM7UYcSNCSqXAwWAQQSKqCDBrFkbdseDNV7RMKPiBUNCb14GHYgAYKGIkzqH99Pr94gz6zbLO+/94F9pPtm3+/0UjfU7hv3fffbR24YNc3ey6HYl3OfhlJ9qHbUHPQmkeq/9eMCfc47PX+THeTG2LksXz82Uqr/KIIGZwgS1KXWQUOQ60T5LfrevfnrSI/xM4f9n4INM/2CjlLnl+MUJmgI1X4EQUMxU69n+J2bQWrbMI9OlNq4MaqgwdlOqeu50qBB36Sr/VOcj5vonwt+P9uc/arxzp92l70BYy6Xs39+qEc0+v5rr4KQzve483pJl25tYV45cydoCPT3OAchgAACCJQh0P/qNRMzDdmnvrTPqtXV2oOh1LAIGkoJ8f0kCxA0eFTPfXPuPsS9KaPXBVDqJrxY0OC3qsDdT6k+nMerzdOaJy/Kb2ipNoJr+fE0e5+JpAQNQV1qFTSEuU6cj7k4x+feENQvaCh1vromdVAV1KncoCFo+351KPboRBDTtAQNzr0TyvlLpNRNuFfQsCcQ+KnnWzn89kFQPz9aptyZf0OG+vnRfN/U/F4ZevzFjusQ1hTZ80G3V2qO5bgl4RxWNCShSowRAQQQqFyAoKFyQ1qIrwBBg0dt9I2Q+se0c0PIIDfkzn8gqzcS+C3Rdz86EeWNYrHLTW1spza6VCsn9Fsk4vzoRJCxhfl4lQpnwjw6EcV14h57mP6d55bjFMegwWnq3BAyLY9OlFo5EfZadr/a03m+16MT+tEF9VrKpubr8htC+j064R6P+vmhNpNUr+xUPz/ce1no4wuOU3teLPquZHdnC1/3SdDgW26ChjCfBI5FAAEEkitA0JDc2jHy0gIEDS6jYmFCOUGD32aQ+obK+crIUhsyustZ6qbZr/xe53mNx3m+19hK9R/FoxNqDGFdil325YzZq72orpOogoZynMIEDeW071cHvxUNtumV02S9ax8G1U4tgoZim0GqG+crhzaK32aQXo8n+G0gqTeDDLJJY6lrWQUNfptB6lBB96Nv9L02mgwaNKjxBF1l4HWc3gzyjP6n2uGDfo1msZ9VxcKU0n/FJfMIgoZk1o1RI4AAAmEFCBrCinF8kgQIGnyCBq+NEZ0bK3q9StLZlHOpu3sjRvUKu0nfnl30dZE3zhmffx2mblfd7KxZ8bRccPFA+49K3TSrG52Jo2faO7wfe+KR+eH94ieP2a/rc4YczvG6+9bjdYcmpfqPKmgoNjY1KbdLqZuzYitNgq4oKLaCIMx14h5rJaFKWKewQYN9/KCxsn3ruxLk+iw3aHhyxXppammUAYN755uwXSY0S+dOha84LHbTwJ+EHgAAIABJREFUWyw48Bqbbku9LtL5ekvnn6vznI88OFcoXDZ2uP0mBbHarkkdTLjP8eunw+f8Pwb6vk7SecOvX2/p3KxRfWabxtxiv/pSj7fYagr9hgq16aN+NEX9/Ljxqlly8beGFbxx4hcPPiZTx8/Nv81i546dnsf98kH1c2auOEMF99zPHXKWWNaeatif5ZVPy5ARX7ZDiKChRpL+0g0yVoKGIEocgwACCCRfgKAh+TVkBv4CxgUNKkA45Igesl/3fTuojLnpG/YNub7ZUwcMGHymdNunq7yweYu8uHmLfU6YPRoO/ER36dKti32uOu/wow/NtzNw2AC5YfbYgnE4+1bj7Hnq8fb3df9er5f0ezzDeTOsHgM5/uSj5a8vvSrPPL3Zcw7OvlWfJ5xyjPx5y8t2IKK+3K/drFXQoPoO41KLoME9pnKvE/dY9SM1+jpT186Flw5uu4EN8BXGKWzQELgOi2fnNwD0GnKxPRqCfPaC7tGgHx3QmxgGsdQbSKpxq8+f/uw6/797bwW9QkH3oz/j6lz1GV9690P2YwrqGtFfznP8PucLFs+Srt26+FZd34Qf8PH9/X/GXDhArp89Jr9yQAcKaqx+16z2dQYTXj8/wh6nJ6JXNagxlJo7QUOADz2HIIAAAggkVoCgIbGlY+ABBIwMGvxcnJvcqd8I3nHLPflQQP1D+/LxI+TZ9c/Z75UPuqJBhQDzH5gh9y5cYv9P30BeP2tMhxULelzujRv1TX+v/qfK0JGD8ru9l7rRV+epm4U75/xIlt/383xgcO6QfjJi1FA57MiDO1BseOpZue/2ZflNI9UB6nWb19w8usPxpfqPakVDWJdi1305Yy7WXqXXiVfbzhUvKpyaOGe89B+057f7pT7XlV4/euXCQT0+JQs9QoOg7fuNs1jQoM4pZRo0aNBt6d/sK8vv3np1wQ2/1xjVip/mKYvkna3v2oHcOef3lW/f+A25efyt9t4EXps4OlcQqDZVwDCu6Qp59OE1MnNCi0xqvrZDv+6NEws+55cMKhrWqGOdN+Et90+X+25fav+MyeXawlD1dojzhpzVYVWEGqt6A8oLm/6fPX31s+3rV39NNv3m9/KTex6W2xbPyq9gUD8/WufeJ8vv+5ntob7OPb+ffG3UBfn9HfTPGfdx55yvfs4UHuf8LDs3l3TO/YJLBuYDFoKGUp92vo8AAgggkGQBgoYkV4+xlxIwJmgoBRH190vd0EbdH+0hgED1BKLcxDGqUZp6Ex6VX5zb4dGJOFeHsSGAAALRCRA0RGdJS/ETIGioUk0IGqoES7MI1EGAoKEO6AZ3SdBgcPGZOgIIGCVA0GBUuY2bLEFDlUpO0FAlWJpFoA4CBA11QDe4S4IGg4vP1BFAwCgBHTQYNWkma5yAve/3k39+OGfczKs0YYKGKsHSLAJ1ECBoqAO6wV0SNBhcfKaOAAJGCRA0GFVuYydL0GBs6Zk4AggggECcBAga4lQNxoIAAggggAAClQgQNFSix7kIIIAAAghEJEDQEBEkzSCAAAIIIIBA3QUIGupeAgaAAAIIIICACEEDVwECCCCAAAIIpEWAoCEtlWQeCCCAAAKJFiBoSHT5GDwCCCCAAAIIOAQIGrgcEEAAAQQQiIEAQUMMisAQEEAAAQQQQCASAYKGSBhpBAEEEEAAgcoECBoq8+NsBBBAAAEEEIiPAEFDfGrBSBBAAAEEDBYgaDC4+EwdAQQQQACBlAkQNKSsoEwHAQQQQCCZAgQNyawbo0YAAQQQQACBjgIEDVwVCCCQKoHdu3bLd66cLmtXrJPLxg2Xr48bnqr5MZn0ChA0pLe2zAwBBBBAAAHTBAgaTKu4iKgbsRtGTZMNT22SZWvvku4H7l9Xhd+tf052frRTTvj8sdKl6951HcvDi1fIjMZmmTy/UfoP6l3XscS5802/eV6uHNYoRx13hCxcPFu6dKtv3ZxW86e1yrIfPixn/3sf+dXy1bJgySw5rudRseX8yx9fkZYpd8rTj2/Ij/GkU4+X8VOulMOPOiS242Zg0QsQNERvSosIIIAAAgggUB8Bgob6uNe1V/sm8cJG6X32aTJj0cS6juW1l/8ulw4cK9u3vRuLm/sdH+2Qr/a9QrofuJ8sXDK77sFHXYtTpHO7boPGykE9PhWroEFd26OHTZBLx14kI7/1FXtlw5uvvSULFs+Srt26xI5TjzeXy8khR/SQ/brvK5s3/CE/zqaW62TA4DNjN24GVB0BgobquNIqAggggAACCNRegKCh9uZ173H+1FZZdvfDsnDpbDn2xCMLxqO+90Dr8prd9Osb+3+8+bbneMJgRTX2qNoJM/akHauDhpO+cHzdwyptpx+ZcAYLapyXDRonQ0cO6vAIhVr58MCdy6WeN/MqaPjv+38hI64YKocddbA9FTWP1rn3yb0LF8veXbvI0jWtcsDHuyftEmG8ZQgQNJSBxikIIIAAAgggEEsBgoZYlqV6g9IrCA76zKc8f2Of5JvsqMYepxUf1bsSKms5jkFD2BnFIWjwG7Nzn4l6BiFhTTm+MgGChsr8OBsBBBBAAAEE4iNA0BCfWtRkJHoPAr9N8qK6Wa/JZFydRDV2vcpi29btsdjDoh6Wpfq0jfpdYe/RUO/Hb0qN1e/7cQ4a1Jhvm3aXPND6oIwcc5G9GsOy7B/XfKVYgKAhxcVlaggggAACCBgmQNBgWMH9bsZ1AOHFoUMJvRpCbVQ3deEN0jK1VZb+8CHp3LlTwWMP6rexD/3Xr+T22Xfbey+oL/X8+cVXDZNzh/Qr6EJvTLn+8Y2ej0688dpbMnNCi6x7YmP+PNXGiFFD5bAj25aaBxm7Os6rLTWXa24enW9LdxI2tAjadhgbt7fTVJlf0XiJXPSN8zuULOhY/C79IOfroOHLFw7o8EhC2DleNmis9PzC8TJ1wQ3SMm3PNaU3cdSPP/T8wnFy84IbRAUE+rpzb/Soxj7r+hZ5+vHi18vMCc2Sy3UUuGxs+1sq2u/p29qbX7BRo339OR51UK0UjvF6uW3692XJD38qnTt1KnszSh00TGpmnwZTfkwTNJhSaeaJAAIIIIBA+gUIGtJf4/wMi+2H8PzvXrRv2F/YvEVe3LxF1A34wUf0sM89/awv2P/TN76f+/yxIpbIkyvX2wGC2jVfv6XBubnjEUcfKseffLS8/sob+aDAvZKiWNCgHmFovHyKHVaoDfG67dNV/vrSq/LM05sLwo0wY3e2pca15Q9/kpmtN3bYq6LUyg/nZeOcsx6nV9thbfTxah+NHTt25ufdpVuXfIDj9gw6Fr/LXj8SsX3rHvNiTu522m64x8o7W9+VIPXXx59wSsdrqqmlUQYM7p2/iT/hlGM6XHf6GDUOdb1M+MbN8s7W7Z7Xiw4lglwvYdpzBg3eYwwfFOjgQtWdPRrM+SFN0GBOrZkpAggggAACaRcgaEh7hR3z0zehO3fu8n0koNhv8p03se5VDLobdbP3vRsXyuSWxoJVAnrfA3WT7Hylpl/Q4Hx8oXX5nIK21OqG8RffJEcdf0TBPhPFxh52hUKYfRqCth3Wxu19/awx+RUh2sDtGXQsfpd9pecXm+PoYY0dNjd0BhPqmvJ6FaW+6VYBgt8x6nq5qN8o2fr2O3Lng7cWvBZSWV1zySQ58rjDC94+UezRibDtBRljqR81avXESy/+WX69eoP88sFVdpik3p7BYxOl5NLzfYKG9NSSmSCAAAIIIGC6AEGDQVeAvnl236A7CYIGDXoFQ1A+v9UUfkFDsRUFfueUChr83rThNYcgVvq8Ym/xCOLjZ6ODhg/f/7DDYyXFDMLM0z2+/FyWzJZjexa+kSTIXPyO0Tfu//vGP2TBktlyXHvbzqBBhVP9B/fu0ITzJt65gsF5oH29TGiW/KMPjm/qjRXXrd5QEGQUCxpUe+qRnUvb90dQK3j0l1d7hWMMv4JBta0flVCPdKjVIF+/+mty5jlfrISdcxMmQNCQsIIxXAQQQAABBBDwFSBoMOjiCHLzHCRo8HtjRTFKvxvjUqGB8xEOZ/uPPbJW3Dfgxcaugwv1G/EpC66X3mefVrTypd7O0eEmt7HZ/m17kLbdHfsZlBqD13zDztM9lkrP90O153jlNFm/eqNn0PDpHp+SBYtnS9due/sGDZ/u8cmCFQnOA7VFqevFuWKiWNBw27RWuf/O5QWPEHldf+59JIqNsdSPGhU0LL37IXuOx/U8qtThfD+FAgQNKSwqU0IAAQQQQMBQAYIGgwpfy6BB3Vg+vXqDPLNus7z/3ge2slc44HWTrf9M7QFR7Mv9+EaxoEG1qTevVG2qc9WjCH3OO126dPW+ub104Fgp9piJHlvYtoPalBM0hB2LV+gRxqlYsOBXf68VDZUEDW0rDKbJ2hWlr5cgQYPz1ZKlrj+CBoN+gNZgqgQNNUCmCwQQQAABBBCoiQBBQ02Y49FJLYIG942ue+Zeb6i4YdQ0cb51whk0hHlEI8j+AmrjyubJi/KbU6ol6i0/nibdD9y/YKilbvK9Klqq7bA2pcZQbL6lxlLqiiz3/CBzrGbQ0NQS/LEFvxUNzqAhaHv60QlWNJS6svh+MQGCBq4PBBBAAAEEEEiLAEFDWioZYB61CBr0za+6gXduCBnm0YlqBg2aSW28pzatVKsm1GMUMxZNLBAMYuVH7td2WJtKgoag8yx12ZRycp9fdI5VenTCuaIhaDCgxh23oKFULfh++gUIGtJfY2aIAAIIIICAKQIEDaZUWiT/espK3zrht0dDsVdVhgkaVEn0XgFeIYBfyYKsaHCeW+xGPsxbJ7zG425breRwr9zQ50W5R0OQsXg9KlLsY6BfeXlQj0/JwsWzpYvHPgrqfL99GIp9T28GWcmjE/nrZUKz9B5wmky/47tiWY7dG30mF2QzyDMGnBqovShWNBj0o4ip+ggQNHBpIIAAAggggEBaBAga0lLJAPPwe7uB89RiN/ilfsNebCWCc5PBhUtny7Entr3RoNRNtnrF341zxudf66jHqn7TvmbF03LBxQPzw/cbu5r3xNEzZeSYr+b7VSf94iePyc3j53iuaCj21gunV9C2y7Ep5e0OVoKOxe9SqfR8HTQ8uWK9vZrF+QYJZ/2jfnRCzcf51oeJt14t511wVsE0/a6XmROa5QyPcCJse5UGDc7HNbzGH+DjzSEpECBoSEERmQICCCCAAAII2AIEDQZdCEEeSdC/yVcs6rfwXbp1kQsvHSxfHzc8vyKi2Fsn9A2lOn/A4DOl2z5d5YXNW+TFzVts6SB7NOiSONs65Ige0vPU4+1v6fbcr+n0G/vIb33FXk2gHpNQj3Qcf/LR8teXXpVnnt7cYTy676CrI5ympdoOaxM2aAgzFq/LvuT5AV55GWSO1Qga1HzaXknZLOr1kH7Xi3qjQ9duXezpq+tl9LAJksvlCq/1scPtn4z6FZfq+6XaqzRo0K//fP3VN+TSsRfZn7cgqzIM+vFlxFQJGowoM5NEAAEEEEDACAGCBiPKvGeSQX5Tv+6JjTLp27NFrSZQwcDEOeOl/6DegYIG1ZM6/45b7smHC+oG/PLxI+TZ9c/JsrsfliArGvSI3ZsSqj8/4ZRjpFf/U2XoyEEd3hjhN3Z1E33nnB/J8vt+bs9LfZ07pJ+MGDVUDjvy4IKrQK/82LZ1uyxbe1eHjSLdl0yYtsPYhA0a1LjCjMUvbAjq5PfRKTXHagUNajz29TJlkax7fGN+eKWul6Yxt8g7W7fb1/p3b73aDsic11/LlEXydIn2Kg0aWNFg2A9in+kSNHAdIIAAAggggEBaBAga0lLJgPModfMasJnIDiu2r0NknYRsqNL9GUJ2x+EIIICALUDQwIWAAAIIIIAAAmkRIGhISyUDziNuN/ZhVw8EnGZFhwV9bKKiTjgZAQQQcAkQNHBJIIAAAggggEBaBAga0lLJEPOIw2/s1UaM6jGGzRv+YI88zNslQkw19KE6+Oh+4H6ycMnsDo9mhG6QExBAAIGAAgQNAaE4DAEEEEAAAQRiL0DQEPsSRT9Avaphw1ObAu1BEP0I2vZxGH/xTXbTaq+E66ZdFYuber2HxeT5jfa+FHwhgAACtRIgaKiVNP0ggAACCCCAQLUFCBqqLUz7CCCAAAIIBBAgaAiAxCEIIIAAAgggkAgBgoZElIlBIoAAAgikXYCgIe0VZn4IIIAAAgiYI0DQYE6tmSkCCCCAQIwFCBpiXByGhgACCCCAAAKhBAgaQnFxMAIIIIAAAtURIGiojiutIoAAAggggEDtBQgaam9OjwgggAACCHQQIGjgokAAAQQQQACBtAgQNKSlkswDAQQQQCDRAgQNiS4fg0cAAQQQQAABhwBBA5cDAggggAACMRAgaIhBERgCAggggAACCEQiQNAQCSONIIAAAgggUJkAQUNlfpyNAAIIIIAAAvERIGiITy0YCQIIIICAwQIEDQYXn6kjgAACCCCQMgGChpQVlOkggAACCCRTgKAhmXVj1AgggAACCCDQUYCggasCAQQQQACBGAgQNMSgCAwBAQQQQAABBCIRIGiIhJFGEEAAAQQQqEyAoKEyP85GAAEEEEAAgfgI2EEDXwggkFyB/uPXZlfO6dUgIrnkzoKRI4AAAggggAACCCCAQFoECBrSUknmYawAQYOxpWfiCCCAAAIIIIAAAgjEUoCgIZZlYVAIBBcgaAhuxZEIIIAAAggggAACCCBQfQGChuob0wMCVRUgaKgqL40jgAACCCCAAAIIIIBASAGChpBgHI5A3AQIGuJWEcaDAAIIIIAAAggggIDZAgQNZtef2adAgKAhBUVkCggggAACCCCAAAIIpEiAoCFFxWQqZgoQNJhZd2aNAAIIIIAAAggggEBcBQga4loZxoVAQAGChoBQHIYAAggggAACCCCAAAI1ESBoqAkznSBQPQGChurZ0jICCCCAAAIIIIAAAgiEFyBoCG/GGQjESoCgIVblYDAIIIAAAggggAACCBgvQNBg/CUAQNIFCBqSXkHGjwACCCCAAAIIIIBAugQIGtJVT2ZjoABBg4FFZ8oIIIAAAggggAACCMRYgKAhxsVhaAgEESBoCKLEMQgggAACCCCAAAIIIFArAYKGWknTDwJVEiBoqBIszSKAAAIIIIAAAggggEBZAgQNZbFxEgLxESBoiE8tGAkCCCCAAAIIIIAAAgiIEDRwFSCQcAGChoQXkOEjgAACCCCAAAIIIJAyAYKGlBWU6ZgnQNBgXs2ZMQIIIIAAAggggAACcRYgaIhzdRgbAgEECBoCIHEIAggggAACCCCAAAII1EyAoKFm1HSEQHUECBqq40qrCCCAAAIIIIAAAgggUJ4AQUN5bpyFQGwECBpiUwoGggACCCCAAAIIIIAAAsJmkFwECCRegKAh8SVkAggggAACCCCAAAIIpEqAFQ2pKieTMVGAoMHEqjNnBBBAAAEEEEAAAQTiK0DQEN/aMDIEAgkQNARi4iAEEEAAAQQQQAABBBCokQBBQ42g6QaBagkQNFRLlnYRQAABBBBAAAEEEECgHAGChnLUOAeBGAkQNMSoGAwFAQQQQAABBBBAAAEEhKCBiwCBhAsQNCS8gAwfAQQQQAABBBBAAIGUCRA0pKygTMc8AYIG82rOjBFAAAEEEEAAAQQQiLMAQUOcq8PYEAggQNAQAIlDEEAAAQQQQAABBBBAoGYCBA01o6YjBKojQNBQHVdaRQABBBBAAAEEEEAAgfIECBrKc+MsBGIjQNAQm1IwEAQQQAABBBBAAAEEEBBhM0iuAgSSLkDQkPQKMn4EEEAAAQQQQAABBNIlwIqGdNWT2RgoQNBgYNGZMgIIIIAAAggggAACMRYgaIhxcRgaAkEECBqCKHEMAggggAACCCCAAAII1EqAoKFW0vSDQJUECBqqBEuzCCCAAAIIIIAAAgggUJYAQUNZbJyEQHwECBriUwtGggACCCCAAAIIIIAAAmwGyTWAQOIFCBoSX0ImgAACCCCAAAIIIIBAqgRY0ZCqcjIZEwUIGkysOnNGAAEEEEAAAQQQQCC+AgQN8a0NI0MgkABBQyAmDkIAAQQQQAABBBBAAIEaCRA01AiabhColgBBQ7VkaRcBBBBAAAEEEEAAAQTKESBoKEeNcxCIkQBBQ4yKwVAQQAABBBBAAAEEEEBACBq4CBBIuABBQ8ILyPARQAABBBBAAAEEEEiZAEFDygrKdMwTIGgwr+bMGAEEEEAAAQQQQACBOAsQNMS5OowNgQACBA0BkDgEAQQQQAABBBBAAAEEaiZA0FAzajpCoDoCBA3VcaVVBBBAAAEEEEAAAQQQKE+AoKE8N85CIDYCBA2xKQUDQQABBBBAAAEEEEAAARE2g+QqQCDpAgQNSa8g40cAAQQQQAABBBBAIF0CrGhIVz2ZjYECBA0GFp0pI4AAAggggAACCCAQYwGChhgXh6EhEESAoCGIEscggAACCCCAAAIIIIBArQQIGmolTT8IVEmAoKFKsDSLAAIIIIAAAggggAACZQkQNJTFxkkIxEeAoCE+tWAkCCCAAAIIIIAAAgggwGaQXAMIJF6AoCHxJWQCCCCAAAIIIIAAAgikSoAVDakqJ5MxUYCgwcSqM2cEEEAAAQQQQAABBOIrQNAQ39owMgQCCRA0BGLiIAQQQAABBBBAAAEEEKiRAEFDjaDpBoFqCRA0VEuWdhFAAAEEEEAAAQQQQKAcAYKGctQ4B4EYCRA0xKgYDAUBBBBAAAEEEEAAAQSEoIGLAIGEC8QlaOg7bs2tDRlrvEhu8q6Nu6ZaJzac1ZCxpollnaKIs7tlcza3c/jqlr7P+ZH3+daqo629Os9tEDlXH5PdnXtBLJm+7f2tyzYsGvS++9x+Y5/8XqYhd43q9+3Hn5+2X69j+mUy1lTLsj6/p19r+OqW0337TfglwPARQAABBBBAAAEEEIiVAEFDrMrBYBAILxCHoKFPn1WdOvVsWJZVAUEuOyKXyYxusDJ93LPJZnPvffhh5vCnbj/9Def31PmZkzvPyYh8208gJ7nlb775pxGb7r34PX1MW7+ZZVmxyuo3vDZnIIAAAggggAACCCCAQCkBgoZSQnwfgZgLxCJoGLmqS8MBDS/kcvLpjGVtzuZyJ0jGumnbu1vnq1UI/cetuUwyVquIWNnsruGPzetzf2FY0LBMMpnB2Wx2h1i5Sdvee6dFnWcHECfuNbNtxYJINpsb/ti8M/ac69Wv4/y2fqVVxLLc58a8rAwPAQQQQAABBBBAAIHEChA0JLZ0DByBNoE4BA29v/X4YZ07Wb+1MpkD7bBAsiOdYULb9+W3VqbhQHfQoEOIbDa7M5ezeq9qPmOds7Z92sMEy8ocolY1PDqn1xARK6eOKWxX9WuNdAYRhd8vDCm4fhBAAAEEEEAAAQQQQKA6AgQN1XGlVQRqJhCHoKE9LLirbdK5ySvnnNHkBPALGpwhQvt5k1UDBUFD++MRkmkY7A4anCslvM4naKjZZUhHCCCAAAIIIIAAAgjkBQgauBgQSLhAHIIGvRFkLpfb+OZb7/fedO85+X0UFG//MWt6SSd5IpvNFaxa8PvzoEGD3ggybL8JLznDRwABBBBAAAEEEEAg1gIEDbEuD4NDoLRAvYMGvRGk2mPBazWDHTS079GQy+WecQYRpQIKda7fqge9EaRa6eC3GkLv0ZDLSUG/pVU5AgEEEEAAAQQQQAABBMoVIGgoV47zEIiJQN2DBsceCu79F+ygoP2NFCqIaHv04Ywh6vEIvz93s+rHH3Ji7ePcw8EZQHht9OgMItyPXMSkdAwDAQQQQAABBBBAAIFUChA0pLKsTMokgXoHDXojyJxYe3u+utIRRDhXPARZCaHq6Pd4xJ4AIlOy31wuO+XRub3VvhEF+z+YdJ0wVwQQQAABBBBAAAEEaiVA0FArafpBoEoC9Q4a9EaQfvsk+K5I8Fnp4GTSezh4vZ7S73EMfb5fv1UqA80igAACCCCAAAIIIIBAuwBBA5cCAgkXqHfQkN9nwfFYhFdYkM3K++4VD863RuzevfuSVc1n3qPP7Tv2iXMylvxYvTLT69GH/EoH1ysv9fl7Nprs2G/CS87wEUAAAQQQQAABBBCItQBBQ6zLw+AQKC1Qz6AhyOMPxVYeFJ4vks1md1iW9VvLsr6kZ56T3d9/882/jNl078X5N1mwEWTp64IjEEAAAQQQQAABBBColwBBQ73k6ReBiATqGjQ49l/I5bIXPTq39wPOaalAwOrZaVZDxhrv3AjSfUzmpIbLM2JdLpZ1ivqeChwylvVfu8WatWpur9+7qYJsBJk5ca+ZmYac6ve/H53Ta4iIxf4MEV1zNIMAAggggAACCCCAQDEBggauDwQSLlDPoCHhdAwfAQQQQAABBBBAAAEEqiBA0FAFVJpEoJYCBA211KYvBBBAAAEEEEAAAQQQKCVA0FBKiO8jEHMBgoaYF4jhIYAAAggggAACCCBgmABBg2EFZ7rpEyBoSF9NmRECCCCAAAIIIIAAAkkWIGhIcvUYOwIiQtDAZYAAAggggAACCCCAAAJxEiBoiFM1GAsCZQgQNJSBxikIIIAAAggggAACCCBQNQGChqrR0jACtREgaKiNM70ggAACCCCAAAIIIIBAMAGChmBOHIVAbAUIGmJbGgaGAAIIIIAAAggggICRAgQNRpadSadJgKAhTdVkLggggAACCCCAAAIIJF+AoCH5NWQGhgsQNBh+ATB9BBBAAAEEEEAAAQRiJkDQELOCMBwEwgoQNIQV43gEEEAAAQQQQAABBBCopgBBQzV1aRuBGggQNNQAmS4QQAABBBBAAAEEEEAgsABBQ2AqDkQgngIEDfGsC6NCAAEEEEAAAQQQQMBUAYIGUyvPvFMjQNCQmlIyEQQQQAABBBBAAAEEUiFA0JCKMjIJkwUIGkyuPnNHAAEEEEAAAQQQQCB+AgQN8asJI0IglACm4mJ5AAAN2ElEQVRBQyguDkYAAQQQQAABBBBAAIEqCxA0VBmY5hGotgBBQ7WFaR8BBBBAAAEEEEAAAQTCCBA0hNHiWARiKEDQEMOiMCQEEEAAAQQQQAABBAwWIGgwuPhMPR0CBA3pqCOzQAABBBBAAAEEEEAgLQIEDWmpJPMwVoCgwdjSM3EEEEAAAQQQQAABBGIpQNAQy7IwKASCCxA0BLfiSAQQQAABBBBAAAEEEKi+AEFD9Y3pAYFIBAaMe7JnrlO2e4fGstYqyeT6uv/c2pXZumLe6b+LpHMaQQABBBBAAAEEEEAAAQQCChA0BITiMATqLdB//NpxIjI3xDiuXjmn17wQx3MoAggggAACCCCAAAIIIFCxAEFDxYQ0gEBtBPo0rerSadteL4mV+3TJHnfL6+9l/nb4r+cO+6DksRyAAAIIIIAAAggggAACCEQoQNAQISZNIVBtgRCrGljNUO1i0D4CCCCAAAIIIIAAAgh4ChA0cGEgkCCBQKsaWM2QoIoyVAQQQAABBBBAAAEE0idA0JC+mjKjlAsEWNXAaoaUXwNMDwEEEEAAAQQQQACBOAsQNMS5OowNAQ+BoqsaWM3ANYMAAggggAACCCCAAAJ1FiBoqHMB6B6BcgSKrGpgNUM5oJyDAAIIIIAAAggggAACkQkQNERGSUMI1E7Ac1UDqxlqVwB6QgABBBBAAAEEEEAAAV8BggYuDgQSKuCxqoHVDAmtJcNGAAEEEEAAAQQQQCBNAgQNaaomczFKoGBVA6sZjKo9k0UAAQQQQAABBBBAIM4CBA1xrg5jQ6CEgGNVA6sZuFoQQAABBBBAAAEEEEAgFgIEDbEoA4NAoDwBtaqhYXvm17v3zX5xdVPfD8trhbMQQAABBBBAAAEEEEAAgegErHf/++ZcdM3REgII1FrgvV2d5GOddtW6W/pDAIGIBD42eHeDZTVlI2qOZhBAAAEEEEAAgboLEDTUvQQMAAEEEEDAZAGCBpOrz9wRQAABBBBIpwBBQzrryqwQQAABBBIiQNCQkEIxTAQQQAABBBAILEDQEJiKAxFAAAEEEIhegKAhelNaRAABBBBAAIH6ChA01Nef3hFAAAEEDBcgaDD8AmD6CCCAAAIIpFCAoCGFRWVKCCCAAALJESBoSE6tGCkCCCCAAAIIBBMgaAjmxFEIIIAAAghURYCgoSqsNIoAAggggAACdRQgaKgjPl0jgAACCCBA0MA1gAACCCCAAAJpEyBoSFtFmQ8CCCCAQKIECBoSVS4GiwACCCCAAAIBBAgaAiBxCAIIIIAAAtUSIGioliztIoAAAggggEC9BAga6iVPvwgggAACCIgIQQOXAQIIIIAAAgikTYCgIW0VZT4IIIAAAokSIGhIVLkYLAIIIIAAAggEECBoCIDEIQgggAACCFRLgKChWrK0iwACCCCAAAL1EiBoqJc8/SKAAAIIIMCjE1wDCCCAAAIIIJBCAYKGFBaVKVVX4J6VG2X0/AftTr7z1b7ynYv6VbXDWvcXZDJxHFOQcXMMAnEUYEVDHKvCmBBAAAEEEECgEgGChkr0ODfWAn/++9vSa/x/ytZ3P+gwziN7/JOM6HeSjBp4mnTbu3PgeezanZXhM+6Xn/3mBfucnkccJL+acXmoNgJ3JiK17i/I2LzG9MsZl8vHQjgG6YdjEDBFgKDBlEozTwQQQAABBMwRIGgwp9bGzfTXz/9FBtzQWnTee3VqkF/NvFw+/9kegX1q/dv8WvengoQb7/6VzP/vJ0X53Hf9RXLevxxV4FPrMQUuDgcikEABgoYEFo0hI4AAAggggEBRAYIGLpDUCjiDBufKg1fe2ibfmLtM1jz3J3vu1V6VkDRg94qFH147TIaecULSpsF4EUiMAEFDYkrFQBFAAAEEEEAgoABBQ0AoDkuegF/QoGbi/F45qxqSpxF8xAQNwa04EoEoBAgaolCkDQQQQAABBBCIkwBBQ5yqwVgiFSgWNHy4Y5ecNHqevPzmNrtP/Vt7fY4OH/7fK2/Jda0/s/d5uHPcBXJR355S6rGB/3nlTWls/ZmsfGZLfj5qT4jrhvaWf/vScQX7OVTa3+ObXpK5P1mT70uN+6t9TpTvfXNgQT9qTIt+vl4eWP1sfs8Kr2Nv+P4v7EcmvL7U8b+cebn8y2d7RGqgPK+a/6B067KXPHfHeHn2T6/J5HtXyDN//Js9DGU+78rB7AER6aeDxuIkQNAQp2owFgQQQAABBBCIQoCgIQpF2oilQLGgwb1RpFfQ8JUzT5R7H92Yn9ug046R+28YXvQm2xlCeKG4H9NwBg1h+yvWl/NtGGHGFEXQoIODnM9VoQycm0c6g4Yhpx9fYK6bsM+Zfrl8rEvwjTtjeVEyKAQ8BAgauCwQQAABBBBAIG0CBA1pqyjzyQsEfXTiY132kt8vGi+f2P9jBY9UuCn1zbvfigZnf6rN1bdcIccc/ElRe0IMuP7O/OoJZwhQbMPKYv2pFRknj54nf31zm71ho97Q8vW3t8vtDz9t/5l+7aYa74KfPiUTh58lZ530f+2VDu4xOfdhCPLoRDGDs29oFRUyKINVt1whx7YbnH39nfZ41Zc7CFErGnQwcXH/k+WWbw6Ut7e/L/+/vfsHkaOK4wD+DhGLA7FQtBBiY5WUFhJiJUYCaqooxMI/WIixOiJy2kQIXCMoKASSCyqBCBZqc4hco9gJIqQ3hYWFjRaRSDCevDGzvJ3bP7N3uzc7731S3s7OzPv8Zov3zW/eO75+Kfz6+//f+eTs8+GUtSL8wjMUEDRkWFRDIkCAAAEChQsIGgp/AHIe/qTFINOJf92pEC2aE//42eW1U9XE/dY/t6tJ+qhJ9rTJ+bh72ev10qBhr4tZjgsLpo0lOo0zeHHj87B1Z+vPZjAQx1qHEGlXQ9oBEb2vrp8OK3cezEmf5fzsGltZAoKGsupttAQIECBAoAQBQUMJVS50jG22txz3KkMkGzeBHzXJTtd8SDskavr087QDYVLXRf3dcderOxricYcPPVh1LMSJett/8w4aqvDjzIdVB0I0iOstPHDf6uB20s+b6z3UHQ1pp0Md/Bx/ZzPs7IRqbGkI0XacjiOw7AKChmWvkPsjQIAAAQIEZhUQNMwq5vjeCEwKGo4deSScefborol5+p200yEd9KgJerrmw16DhlmuV0/Cn1rfHKpHnMDHwOH1Zx6fuhhk+sV0gr/XjoZo8MTahfDHjZuCht78StzoMggIGpahCu6BAAECBAgQmKeAoGGems61VAJtugWaN9ynoCHee1xr4c2Pvx7a4SL+PQ0tpi0GGY8XNCzVo+tmChMQNBRWcMMlQIAAAQIFCAgaCihyqUNc1qBh3OKTs3Y0pHWNXQib3/wYzl7aqv5cv55x5NBDQ4tGfvbWC4Mujnm/OjFLR0P6akW6DoNXJ0r9tZY9bkFD2fU3egIECBAgkKOAoCHHqhpTJXCQQcO01w3aLAa5n6ChLnm9PWUdNNx/72o4tnYh/Hnj5q41J+YdNESD/S4GKWjw4y1RQNBQYtWNmQABAgQI5C0gaMi7vkWP7iCDhgidTtwnbW+ZbiW5n1c1nnz7Yjj/0tPh5NHD1XoMsaPgxLuXq200q46Bi2vhr79vDYKG+Let86+Exx59uHrV4uX3v6gCiPivOcGvA4tRnzXHOm6ryknbW6Y7UuhoKPpnavBxK9jnbt+1snLuXxgECBAgQIAAgVwEBA25VNI4dgkcdNDQ7GoYVZJR/2NfL+g4S0dDuvjktOukocG4x2RkJ8H6ZthJvtDcKeKNj77aFVI0uxqm3VsdWth1wg+4ZAFBQ8nVN3YCBAgQIJCngKAhz7oa1QG/OlGDx4n2d9euh/eubIeff/ltUId573IRT/z9tevhgy9/GFoIctR14j19uv1TOHdle9DBEI/bePVEOL1xteqAaAYN8fzNroe43ee3G6+F1XvuHureaH53VgMdDX6upQsIGkp/AoyfAAECBAjkJyBoyK+mRkSAAAECPRIQNPSoWG6VAAECBAgQaCUgaGjF5CACBAgQILAYAUHDYlydlQABAgQIEOhOQNDQnb0rEyBAgAABi0F6BggQIECAAIHsBAQN2ZXUgAgQIECgTwI6GvpULfdKgAABAgQItBEQNLRRcgwBAgQIEFiQgKBhQbBOS4AAAQIECHQmIGjojN6FCRAgQIBA8OqEh4AAAQIECBDITkDQkF1JDYgAAQIE+iSgo6FP1XKvBAgQIECAQBsBQUMbJccQIECAAIEFCQgaFgTrtAQIECBAgEBnAoKGzuhdmAABAgQIeHXCM0CAAAECBAjkJyBoyK+mRkSAAAECPRLQ0dCjYrlVAgQIECBAoJWAoKEVk4MIECBAgMBiBAQNi3F1VgIECBAgQKA7AUFDd/auTIAAAQIE7DrhGSBAgAABAgSyExA0ZFdSAyJAgACBPgnoaOhTtdwrAQIECBAg0EZA0NBGyTEECBAgQGBBAoKGBcE6LQECBAgQINCZwEpnV3ZhAgQIECBAgAABAgQIECBAIDsBQUN2JTUgAgQIECBAgAABAgQIECDQnYCgoTt7VyZAgAABAgQIECBAgAABAtkJCBqyK6kBESBAgAABAgQIECBAgACB7gQEDd3ZuzIBAgQIECBAgAABAgQIEMhOQNCQXUkNiAABAgQIECBAgAABAgQIdCcgaOjO3pUJECBAgAABAgQIECBAgEB2AoKG7EpqQAQIECBAgAABAgQIECBAoDuB/wAmxrM4xtxniAAAAABJRU5ErkJggg=="/>
        <xdr:cNvSpPr>
          <a:spLocks noChangeAspect="1" noChangeArrowheads="1"/>
        </xdr:cNvSpPr>
      </xdr:nvSpPr>
      <xdr:spPr bwMode="auto">
        <a:xfrm>
          <a:off x="609600" y="2613660"/>
          <a:ext cx="5059680" cy="4693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2</xdr:col>
      <xdr:colOff>4450080</xdr:colOff>
      <xdr:row>38</xdr:row>
      <xdr:rowOff>121920</xdr:rowOff>
    </xdr:to>
    <xdr:sp macro="" textlink="">
      <xdr:nvSpPr>
        <xdr:cNvPr id="3076" name="AutoShape 4" descr="data:image/png;base64,iVBORw0KGgoAAAANSUhEUgAABBoAAAPPCAYAAABqiKhNAAAAAXNSR0IArs4c6QAAIABJREFUeF7svQmYFOW1/3+qZ9CBuKDmXn/mGhW5Edwiam40YcdBNBESEfkrlyCihkEjm9dBI+oMso6KMghXYExco3EgkqBJvCA7CRDBKInLvWR1i2IUxBWY7v/z1lBNdU11V1V3dXctn34en0em3+Wcz3mrZ95vn/e8mvCCAAQgAAEIQAACEIAABCAAAQhAAAI+EdB8GodhIAABCEAAAhCAAAQgAAEIQMCBwBkXz/5UNK0KUBCIMgFdaNjw16dTUXYS3yAAAQhAAAJBJ/DN479doWlaMuh2Yh8EIAABCBRGAKGhMH70DgcBhIZwxAkrIQABCEAg4gQQGiIeYNyDAAQgsJ+AITTsOqxj+78+eOVngIFAlAicMfiej0TkCwgNUYoqvkAAAhCAQGgJIDSENnQYDgEIQMATAYQGT7hoHDICCA0hCxjmQgACEIBAtAkgNEQ7vngHAQhAwCCA0MBaiDIBhIYoRxffIAABCEAgdAQQGkIXMgyGAAQgkBcBhIa8sNEpJAQQGkISKMyEAAQgAIF4EEBoiEec8RICEIAAQgNrIMoEEBqiHF18gwAEIACB0BFAaAhdyDAYAhCAQF4EEBrywkankBBAaAhJoDATAhCAAATiQQChIR5xxksIQAACCA2sgSgTQGiIcnTxDQIQgAAEQkcAoSF0IcNgCEAAAnkRQGjICxudQkIAoSEkgcJMCEAAAhCIBwGEhnjEGS8hAAEIIDSwBqJMAKEhytHFNwhAAAIQCB0BhIbQhQyDIQABCORFAKEhL2x0CgkBhIaQBAozIQABCEAgHgQQGuIRZ7yEAAQggNDAGogyAYSGKEcX3yAAAQhAIHQEEBpCFzIMhgAEIJAXAYSGvLDRKSQEEBpCEijMFHn79XfkyovGye5dH0mX0zrL/OYGqWp/MGggAAEIRIoAQkOkwokzEIAABLISQGhgcUSZAEJDlKMbMd/mTm2SJ5qWSrt2lTJ/cYOccsZJEfMw2u48/eRymVE7R3dy1PhhctX4YdF2GO8gkCcBhIY8wdENAhCAQMgIIDSELGCY64kAQoMnXDR2S+Ddt9+TmktulHfe2mHb5fSzT5Ye1efIkJEDXWUlvPS7l2XMpbX6WPVza6V6YC+3ptAuIAQQGgISCMwIPAGEhsCHCAMhAAEI+EIAocEXjAwSUAIIDQENTNjNMh9zyOWLyk4YXXuFXH7NxVmbtexrkZtrpsmGFZv5JjyPhaH4zZ/543Q2yLT7fyjdz/t6HiMV1gWhoTB+9I4PAYSG+MQaTyEAgXgTQGiId/yj7j1CQ9QjXCb/zEJDVYcqWbL+Ael45OG6Nf98931pfnCZPDK/OW0dqfTFC5RZqFGzlCsjBKGheDFm5GgRQGiIVjzj5M1549dcJ1JxmVTIyiP//taU5uahLXHyH18h4JUAQoNXYrQPEwGEhjBFK0S25hIaDDc2rd0qE0fcpv+TugvFCy5CQ/HYMjIEikEAoaEYVBmz2AT6jP/tCQnZszmRqPiXZDL5i6O+2XNw81ANoaHY4Bk/1AQQGkIdPox3IIDQwBIpCgE3QoN1A2yX1aBqPTy2YIk8+9Qq/bYJ9Tq+87Ey4rqhcsHgfra2b/nNi/LjxifkhY3b0iLGgIv7yoT6mox6EH/70xsyp36hKMHDeBlj97mwe0bbxQ8uk3vqFujNbp09MWNuu2/qjcKVqr2dX6rmRO3VU3Sfep1/rsxYODltgxefjdoVhlDz9z+9IffWL9THVXb+38t/1o9M2L3sxB0vc2dbOCqui2Y/Kksf+5Vuh5rnplljZd++FttikI5sJ80RSXkvIJl1HdTVSFWH1ttK1Br42SPPZKwvZa9aL+PrRkv7DlUZbqox1XrctKZ1zeRqW5QHi0FjQQChIRZhjpyThtAgoh2uSWrUcx1XPS51dcnIOYpDEPCRAEKDjzAZKnAEEBoCF5JoGORGaFCemos8Wq+sNG/G7ahYN+iqzf0ND2UcyTD3M7c3iwN2Y1ttySUc2AkN5p/ZXcWZbTyvPpuFhvO/20eeaV6Rdkf5+6Xj/p9rocHr3HbcrOJRttVsFl8c2eYhNNx/50PyyLwDR3Os62D6glt0VjMnzZFUyt5KFbd5T85Kiw0qpjMnNUrKpsOocftv0dCi8fziRXkJIDSUlz+zQwACECgVAYSGUpFmnnIQQGgoB/UYzOlWaMjWzvxz9a3xlHk36d/85zoGYBYtVF2IpqWzpdNJx4nxLf27b+3QMwdytTPflOFpM2y5ttFqv/k6zj2f75HL+o7Wb+QwZxUU6rN1WRn2uzk6kc/cdsvYLLCoGCx6arYc3/nf5OYx02TD8s3pLp7YehQaVHyvHTpJFwRabbhbTuxyfMY6MISGJ3/0c7l6wnD5eq8z9QwWtVbGDKmVf7z5rm5rXeON0n9Qb1Exu7xfjf5zFbN5zbPk1G5d0vVG2h3UTq4aN0wEoSEGn27FdxGhofiMmQECEIBAEAggNAQhCthQLAIIDcUiG/NxCxUachUONI9tZCm42UyrkDi1y5Zh4fitu0VocCuImLMdvPqs/DHbq/6teNw+50Z9M7x37z598+zks+rnOPfAcbJ7Z9tjHuZl3maexlqpHtR6Dal5o67+XSyhQdnwwzHTZP1+UcMQCrw8jubMBSNTYc+eA0KDNdPBy9i0hYAbAggNbijRxolA33Eru2gVlbMTKe1C0TRdBk0mk69pWmLGjoqPF79014CPrWP0nbC+ISGpG0TTlh35+luXWIs59h+/tntKS6xOplKf75XUV9bd2+ttYwyjbyqVepr6DE7R4X0ItBJAaGAlRJkAQkOUo1tG3woRGg497JD0dZZ2dQTMGQHGjRaffvyZXHnROL0mgPWWCzMGu77GbRjGhtgu28Cr0GDdvJuPbdiNZd6ku/VZ2Z3r6Inht5PQ4GrufqPlnTd36GwXr3tAjjiq9QaRNmz3t2v91r9BTu12UrpJNjHDka2HjAa17kYNHC8f7ty939YmOeKojp6eBCehQQ3WuesJeiZErwHnehqbxhBwQwChwQ0l2mQj0KfPqsrEmZV3aaJdr2mSsGuXEvn5Zzv/+b0NP/rObuP9PiNXVSWOSPwxoVV00kSmdj+se11dnZZRYyFDTHiz5+Dm5tZij2rOirO0Zi1VOUjTZFrH19+q58YJ1igEnAkgNDgzokV4CSA0hDd2gba8EKGhwxfap48WODlpJzTY1UQwxnGyK9uxBsfNsCWjQc1nN1c2EcU8r1ufrUKDXc0KNZaT0OB17mxCg+7v/syHVkEic5NfaqHBTeaBXTFIM39z7QXzkQyjjRJUlOAw5MqBGcVDnWLI+xDIRQChgfWRL4EDG/6K7yRTqb1aIlHX8tlbc1fPH/qRek+6Vcyo0LSJmqYlUsmW4eaCjeZijpJI9V05u9dvRbR0FRvz2JqmZQgRZpEilZTvPddxBYUg8w0i/WJFAKEhVuGOnbMIDbELeWkcdtrQG1bYfSOfSGiuhQZDVPjgvZ3pjIagCA12G3x1rt/IvDDb6WWzb+5n5lcKoUGf+8mG9K0N5tUUNqGhNXMhezFI5Zu1yKOq4TDrprmycc2WjAdJsVd1H/ZnJ5fmIWOWyBJAaIhsaIvuWP/xG0YmE6mmVDLZolVW9Hnurm9uzBALTFkLKZFfmI9H5DoWoQzPFBNavmcWKQ70TSbtRIqiO84EEAgpAYSGkAYOs10RQGhwhYlGXgm4ERqyXW/plMpvZ4ub+VQ/p3bZjlbkk9Gg5jN/i682o92rz7G94jEfn9X4fggN+c5tjYPOLiRHJ6zFHevvmyS9B3xDd8nu6IS1yKNi9tSjv9SvElVFJ80FIr0+K7SHgJUAQgNrIh8Cbo4+mLMSUppmERr2ixQt8tLHyQ/7bJr7rQ/NduTKeEgLHFn65uMPfSAQBwIIDXGIcnx9RGiIb+yL6rnThl5NvmntVpk44jbdDmtdBfPGvn5urVQPbC0qmO1lzQjI1sfpGEG2mgfZ0v6t85qLHFqFDbUZPbHrCfLatu0Zt00YPnn12S+hQY2Tz9zWWORbDDIXW+OmBzWXla3dWrAWncxWDNJcyyHXNZZO11beN61JHl+0FKGhqJ8m8RscoSF+MffDY5VVkNS0NalUyjabQc2RS2igEKQfUWAMCHgjgNDgjRetw0UAoSFc8QqNtbmEhn+++740P7hMHpnfnPbHKgyYN/zm6y1VB7Wh/f3mP8iPG5+QM889Xa4aP0wfx3q1onG9pTHf37a/rl9vma2dSos3X29ptsl6Jebcx6dLl1M7p4tWGo5YN8PWzbfRzu54Rz4+u8losAoJdhv2fOa2W4xmtsrHW2ffIMedmPt6y9baB7WSSrUKTo0/mS5dT+uccXuEW6HBWAfGkQjz9ZbmdTB28jUyatCBopGNP5mmX1epxK+6sXfqxST1OccN09fX22+8o6+Nmkkjpe+3uuv1GNQa/8FlN+tXXtrVpAjNw4qhgSOA0BC4kITCoD7j196p6i+kktqLnx8svTc09EgXejQcyJb1kKv+gtHXuRBkxXdU7QYKQYZiuWBkQAggNAQkEJhRFAIIDUXByqBmoSEXDSUi3DRrrFwwuF+bZuZNa7YxzGJAtk290TfbVZh2Y7sVDFTf088+Wf66/XX9xgu7TbydH9m+nffqs1uhwXoNprLberuF17ntuJmPT1jf7z+ot7z0/Mvyzls7MjjpcRszTTbsv5LS3M+JrZ0NrVdcTpf1yzfZLhujnsJ90x+QJxYtzfmwmoUG4zYL2/WyX5CwHrHgkwAC+RBAaMiHWrz75MpUMJPJdvzBsRBkjhspKAQZ77WH94URQGgojB+9g00AoSHY8QmtddbsALMjaoN72lldpe+3e8i3L+2fs1q/uhVgTv1CefnF/9U38sYG+byBveTyay6Wfz+5UwYjtclc9tP/kV888ax+REG9ju98rC4GTKivSc+l2j3/mxdlwZ0Pp9uptmeec5oMveq7ojaj1pfq0zi1SRY/uEx/S7/icOJw+crJndIFHu0EBKvoYnd9pXkuLz67FRrU+Orb+tuvb0hztMuq8DJ3tsWZjdO5vc8S4yiEnZCTja2xwXdzdMKwKec6qKvRi1kabe6/8yHZvbN1ban4X3/L1bpQoTIVzEcntvzmRXlswRLZtGZr2vVc6yW0Dy+Gl50AQkPZQxA6A9xkJCin0lkJSe1Fcx0Gp0KQRj+72yooBBm65YLBASKA0BCgYGCK7wQQGnxHyoAQgAAEIACB/AkgNOTPLq493WQ0GIKAaFJpvdrywG0Vqc/2Suor6+7t9bbBst/1a87XKhO/1DStIplM7rHeKkEhyLiuOvz2gwBCgx8UGSOoBBAaghoZ7IIABCAAgVgSQGiIZdgLdtrY8GsiShC4cmXHlQ9LXV1SDayLBRXaY1oi8cWUyM/N11qq980ihNG3z+reiUS3RJ2mJW5WmQyqXTKZ+tgqRGTUbvhmz8HNQ7WWgp1hAAjEhABCQ0wCHVM3ERpiGnjchgAEIACBYBJAaAhmXIJulTmrQTRN07MPRLYkEtq5IprWKhTse/DzD3eN3fCj72QUijRqNCQSFf9i9TPZIi9oiX1NolU2ppLJZ456s+fg5uZWMcF6ZINCkEFfJdgXNAIIDUGLCPb4SQChwU+ajAUBCEAAAhAokABCQ4EAY9xdbfwrz6wcJanU1ZLQvqYEBiU4pBLSXJGqnLXinm/8QURL2SFSYoOm7WmqkES//ULFa5qWmPHc4Sse6b+z/4hkItWUEJne/bDudXV1mp4pkVkIsuV7z3Vc9biRRRHjMOA6BFwTQGhwjYqGISSA0BDCoGEyBCAAAQhElwBCQ3Rji2cQgAAEzAQQGlgPUSaA0BDl6OIbBCAAAQiEjgBCQ+hChsEQgAAE8iKA0JAXNjqFhABCQ0gChZkQgAAEIBAPAggN8YgzXkIAAhBAaGANRJkAQkOUo4tvEIAABCAQOgIIDaELGQZDAAIQyIsAQkNe2OgUEgIIDSEJFGZCAAIQgEA8CCA0xCPOeAkBCEAAoYE1EGUCCA1Rji6+QQACEIBA6AggNIQuZBgMAQhAIC8CCA15YaNTSAggNIQkUJgJAQhAAALxIIDQEI844yUEIAABhAbWQJQJIDREObr4BgEIQAACoSOA0BC6kGEwBCAAgbwIIDTkhY1OISGA0JAlUC37WuTmmmmyYcVmqZ9bK9UDe4UkpJgJAQhAAAJhJoDQEOboYTsEIAAB9wQQGtyzomX4CMRKaPAiHrz0u5dlzKW10uv8c2XGwsnhi2xMLfYS45giCrTbb7/+jowaOE6OOfZomffkLGnfoUq3t/Xn4+WYY/814+eBdsaFcdn8Uut429ZXZO/ne+U/ep7pYqRgNglD3BTrH46ZLutXbJK6OTfqorKmaWUFitBQVvxMDgEIQKBkBBAaSoaaicpAoOhCg7Hx27xmq8xf3CCnnHFSGdxsndLtJnTP53vksr6jpeORh8n85gapan9w2WxmYm8E3MbY26i0LhUBhIZWYUUJndcOnSSVlRUyr3mWnNqtS6lC4Os8CA354URoyI8bvSAAAQiEjQBCQ9gihr1eCCA02NB6+snlctct88oujHgJZBDazp3aJE80LS3rUROEBv9XQinjitDQKjS8/PvX5IaRdfIv/+8omfPYVDniqI7+B7YEIyI05AcZoSE/bvSCAAQgEDYCCA1hixj2eiGA0OCFFm1zEijlhjSbIQgN/i/SUsYVoaFVaIjKC6Ehv0giNOTHjV4QgAAEwkYAoSFsEcNeLwQQGrzQoi1CQwzXAEJD8YIeho14Id6HwT9qNBQSYfpCAAIQgEAhBBAaCqFH36ATCJzQoP7oW/bT/5H7Gx6S3bs+0vkd3/lYGXHdULlgcD/XPDet3SoL7nxYXtu2Xe+j+k6cUiP14+/KepPEu2+/JzMnNYrqa7xUv+E1Q6TTSce1mXvLb16Ux+5fkm7frl2lDLi4r0yor2lT10GN/diCJfLsU6sc/VJ/nF950Tj50pePblMjwu4be3XUY0btnKyFK7ON59Zfo/+Z55wmU+ffLI1Tm2Txg8tE+avqbvz5tb/p89u9Ro0fJleNH5Z+y+2cbgLtJcZembqZ3238va5pO0aK/Q13XGu7Dq22ep0vm6/GunITVydebuOeb0aDPv5NjbJpjbtn185eNcasmxplo3WM0UOkU5cDz3+uzXN607p8k9Q13ij9B/XOiSbbWE4b9FZb58rGNVsyPqv+c/QQObHItnb7+qlyx7yb5Jnm5XJ/w8Py4c7d+mfBgO/2lfH1o9MFPJVh+fjXduPfW4zajHZ+q2dj4pQxcmKX452WoWxat1UW3vmIvPrS/+lt1ee1+r1wx8TZWYtBpudcu0Uk1TqF6qd+L7iZ09EomwZkNORDjT4QgAAEwkcAoSF8McNi9wQCJTQYm0ElMHTueoKcdlZX+ccb76Y38tZNq5sNkvoD+MSuJ+iCg/r/qg5V+kbfemWlKr5We/UU/T21OehwSHv5+5/flBc2bktvqM2FLM2bMDVu169+RbZteUU3yXpThXls9f7pZ58sf93+elpwsLb3uik2bshQvi1Z/4B0PPLwDDSGrWZ+Xvw17Pnq104R0UQXapT487c/vaFzVIKImuPVbdt1zuoP/+M6H6vb0P28r+v/qZeXOZ2WsJW/U4y9MvU6f7b4e13T5vbGOlTPwPZX/iIzm251LKbqdb5cfqo6AW7i6sRKj/s1U2T3Tvtna15zg5zarbVIbD5Cgxp/0jVT5MOs4zsXU2wd4w5902z3/JsLMpZbaCi3rerzy/gcMH++qvh1Oa2zq9tCXDFM3wLRKjQYfVSMqgf2li8c2l7//aCejRmLJjsWzHymeYUuiKZSKf0z3e4zQ4lD5lsnzKzVz79waIeM3wvqZpRTz/S/UCdCg9OnCu9DAAIQiAYBhIZoxBEv7AkESmhQf9Tddet8qW+szfjm1mkjbXbNvNG6dfbEdBaE+lZqyoS7deFAvcxCg3HLxK6du6Vp6eyMudW35hNH3Kb/AW3cQJFtDjWuav/i5j/K9//re/o8xtjvvLVDrEKJ+kb8ljEz2ggfXjfFueoS2N36UYi/RhaD3e0huVLsvc6Z64HNJ8ZemeYzv138va7pQo8peJ3PzQdjITapuF/er0Z2fvChLHpqdsa37fqzdcVt0uVUtTltkPYdDvYsNGSOf3fGN8xq/BuuuF1OOvXEnFdieh3D1Sa5SBkNQbDVyGCYNPN6uXDwebroYBYB9EyOgb0zfm69ltQVQ4vQcN+0B/Ris7fP+S9daPByA6XZvsl3T9B/L6grLNXvBZXNsPW3L+mPgllo0FmfVyM73/9QFv3sbjmx64GMCZUZccOI/Wvrp7Ok/Rf8ra2B0ODmk4k2EIAABMJPAKEh/DHEg+wEAiU0ZDPT2KS+v+MDx5sgch0jMG/6zUKD3Tf+hi12G3WnowpmP5zaGu/bCRluj06o+bLNY7fB9uqveWNvzQQx+5prQ+p1zlwPbT4x9lNocIqpmw+cbGtaMVzy0NOO69zNHOY2Xp4h69iFCA2OcR8zTTav3ipGVoPXjAZ9/ElzZNS4zCM6ygcjBX/T6i05r4hUY8ycNEeudDmGq01ykYSGp5uXy8zaRhk59jL9SJLaLJs/q344ZrqY/S2GrZ9+/KktT3WUYkZto/Tsf45MX3CLbpufRyeU0KCejfuenOmYvWBdw0Y2Q4/qc2TGwlbbjJchKKjsCLPQYPTJyXrNFpn3U/+zGhAavH7C0R4CEIBAOAkgNIQzbljtjkAohAa7zX4293JtirJ982/0Maf8m8df+cx6+eyTz/TNn/r29eaaaVnrPJj7ubkBwdgA7927L33sIZ9Nsd04ZgHCnE3hxV+VuZDLHrdCg9c5cy3ffGKcD1M7G9zE1M2jl21NGxtzlTkyZd5N+jEcP15eniE/hQa3cc9XaHA/fvbjE3OnNckTi5ZmHPmxe/6N4xPF2Ly7/ca/9Vv9p6Tb1w8cTyq3rcb8Kpvm2qGTMjJI/BQajI1/ZWWF1N83SXqf/w09a8LNKzMbopetQLM+nUHR+r7RR9WkMI6Cmeda9csNoosuRTg+gdDgJqq0gQAEIBB+AggN4Y8hHmQnEEihQW2KNq7eIi9s2iaffPypbr15s2+Xtq/aOG0C7d43/yzXQjGODBhCw+Y1Wx2/dXazuTMfKTDqK+SzKc7lm9lWr/76ITTkM2e2WOQTYzVWPkxzCQ1u4m8VndysaeWfUWxT9Vfr7qZZY6XPhd3bFBjNtV7dPENq7S2865H0M2aM9+VO/yaXX3Nxevhswo5Tfz1WY6bJhuWbc34GKx/zERpaMxamyXpX49sLDebijU7Pf7mFhqDaanAzRIU9e/bK4nVNcsRRHX3NaFD+z532gF6I1qizoI5v9L2wh1R1ODhr+NoWl3QWGpItSVHZIRtWbJLU/gKQdhPoaxehgb+xIAABCEAgTwIIDXmCo1soCARKaLBusqwEc9UH8ENoyHUswLDFjXjgpa1fQoOa05rSb7e5dtqo263aQjMa8pkzKkJDvmtaFdqcU78wXQhVFUdt/Mm0NoU+rZy8zGc+EmMeRz/G82RDevOWTWjQ+w8cpxd5tPZXNRcOOqgyLTSouivVg3o5fih6OTphFhrqGmulv4vx7XipDeV6l0cdVP9yZTSYhQY3N1qUytZSCQ3GPOrZaJyyKH3jhno25jw2VRc27F6FCg23z8ksEOm4iH1oQEaDDxAZAgIQgEAICCA0hCBImJg3gUAJDcaGRv3haC4I6WVz7zWt3usm2Et7N239OjphbCrUtZjGMYz1KzbrVdbNxybc2GRdTUESGpRtXmNsZuOl7kW2TYvbozNmW/Nd06pYnSqQqm76sN5OYmefH8+Qddx8azSYMxoQGuw/o70cLQi60FDsoxNWgurZuPu2/9avpexVfa5Mt9ReMLf3enTCnNGA0JD33xd0hAAEIAABBwIIDSyRKBMIjNCQS0zwIjTkKtSn/jCtueRGUTdA2BWDdLORM28e3bQ3NmnZ2trZm63egpo7W0FL9Z5ZRFA3bqz85XqxS/H3WsywUKFB2eZ1zlwPXT4xzpdprs28U/z9WtNu+fs1n19CQ5u4L5jseKbeS0ZDevxJc6RX/3Nl+oLJnm4iMPw0ikH21MfILBRoF3+7IwJGO+NWiH+82VpYUF2VmevlRWjQ/d1fDNJccNHN+ObjDIXamq0YpLGZ91IM0o1duW6YyJVdYuaSqxik+r0wZkitGDEzrrfM1afYfxSQ0VBswowPAQhAIBgEEBqCEQesKA6BwAkN6ptb6xEGc4E8VZAxW40GhcicDm6+3tKaJm6eI1sfA7n6Q3Td8o1yyYiL9B8Z122q/zfPof6trqxU37CNu+37ettcY6vr926/viFdaNLwyywYmLMRzEKJGtvuqIfB6vjOx8r77+0Uu2/wvfrrdqObSwDwOqfT5kllbuze9VEG/1wxLoSp1Ra38c+VPWK3ptUmdfK1M/UbBcxr/Nc/W6lfwedW2Cj0GbL6W4hIZAgHH+7MjFW2Z8ur0GBsNNWVi7fePVEuuKRfhvnWZzeXcKDGUFcfXnjJeTnHMGcWpG+70ES/KtHYsKoBiiE0mP3NZevg712kiy5mW68cd3n6popCbDWut9QLMg74hs5KfZbVjb1T1Hturrf0YpcSGvbu2SO3XjdLRvxgaMaNE88+tUp/NnpWn5Mzo8HKzbje0vxzI2aG0KC/N2i8fPhB67ow+pjX7voVG+Xi4d/OKC7px69qhAY/KDIGBCAAgeATQGgIfoywMH8CJRMa1OZHbX4P63hoG2vH3naNvrEyNjSqgfomsMMh7eXVbdvltW3b9T5ONRqMgY0sAvVvNWdVhyp9DJW+rsa9v+GhrGKG0afbOafpwxnzm6+fVD9XYzwyvzltV9evfkW2bXlF/7d1Q2j2S71/+tkny1+3v65vlNXLLCYYPpiNzBltAAAgAElEQVT7KL9P7HqC7oPy5aKh/fWCaHZCQ67Nthm8eXzFKJe/boUG8wZc2axsvfTKQfrmRr28zOm0pAuNsRemdra4jb+XNW0WJtRaPe2srvL3P78pL2zc5nrte5nPibHxvh7XobUiqdZn0BpXp3HcxF3VdGjf4eD99Q/GyTHHHq0X2WvfoUofPtc318YVl8q+bGvZPJadvUZWgyr852aM1vaN6aKEbZ7Ph5ZJ3Rz/Mxr052h/VoMqiOjKVlP7Nuv+0v6y5OFloo4HuM2+OOKow9OfqebxlG3fvrS/3NwwNr3xzhU3I2PAKOxoZvjtS6vlZw8/I7fP+S9RQkOyRRX+nK6LuJ27tH02jEKdudaikXFhcDP/XlDigiqM2jrfgWKRZhuzsv7pLGn/hdZ16tcLocEvkowDAQhAINgEEBqCHR+sK4xASYWGbKaaN8zqm7EFdz6cFhfUhuvqicPlxc1/0O9Qd8poMOZQ3wLfW79Q38yrP4YHXNxXJtTXyIpla/W6BXabdGsBPjWWEgXU3etDRg5sU/Xfaqv6Q/RbQ6pt26pMh8fuX5Iu7qfGVtdp3nDHtdLppONs0RgZD4YgoQQGJx/UZnX+zB/LE01L9c2AcZOF3QRu/XUrNKg5zDYr7pNnT9T/cDdebud0s6zziXE+TLPZ4jb+Xta0it+i2Y/K0sd+lRai1Depw2uGZF0nVvu8zOeGs5u4Oo3jNu5eMxr8XFe6jVMWyqY1W9PuOD3/xrf4qoN6PsfXjZbnnl6nixBq0+p28+72ekuzv+aCiBmfVVcMbHMLgznjQLf10v4yvj5/Wxsfn65/nimx1XwDxIWDz8s4HuN0tMFqlxIY1GfcymfWyYzaVobG0Qn1bDTd85j+bKjMCfVSn+vq2Tixy/FOS1B/X2VAqN8LRlbG+d/ts3++9frvBavQoPqki0+u3aKLbQbr7uep3wsXpcUwVwa4bITQ4BIUzSAAAQiEnABCQ8gDiPk5CRRdaIA/BCAAAQiEn4CTaBB+D4PjAUJDcGKBJRCAAASKSQChoZh0GbvcBBAayh0B5ocABCAQAgIIDaULEkJD6VgzEwQgAIFyEkBoKCd95i42AYSGYhNmfAhAAAIRIIDQULogIjSUjjUzQQACECgnAYSGctJn7mITQGgoNmHGhwAEIBABAggNpQsiQkPpWDMTBCAAgXISQGgoJ33mLjYBhIZiE2Z8CEAAAhCAgAcCCA0eYNEUAhCAQIgJIDSEOHiY7kgAocEREQ0gAAEIQAACpSOA0FA61swEAQhAoJwEEBrKSZ+5i00AoaHYhBkfAhCAAAQg4IEAQoMHWDSFAAQgEGICCA0hDh6mOxJAaHBERAMIQAACEIBA6QggNJSONTNBAAIQKCcBhIZy0mfuYhNAaCg2YcaHAAQgAAEIeCCA0OABFk0hAAEI+ECg78Q1gw5Kfbr+2XsueN+H4VwPgdDgGhUNQ0gAoSGEQcNkCEAAAhCILgGEhujGFs8gAIFgEqiesOFZkdR/SEKblzqo8t7nZpzzz1JYitBQCsrMUS4CCA3lIs+8EIAABCAAARsCCA0sCwhAAAKlJaCEhpSkqjVNEiKyUzTtvlIIDggNpY0zs5WWAEJDaXkzGwQgAAEIQCAnAYQGFggEIACB0hKwCA3G5EUXHBAaShtnZistAYSG0vJmNgiUncDTTy6XGbVzZNT4YXLV+GFltwcDIACBTAIIDawICEAAAqUlkEVoKLrggNBQ2jgzW2kJIDSUljez2RD4/eY/yN7P98rpXztFqtofDKMiE9jz+R65rO9oeX/HBzJ/cYOccsZJvs/49uvvyKiB4+SYY4+WeU82SPsOxNUK+W9/ekMapyySjWu2pN8685zTZOKUMXJil+N9jwkDhocAQkN4YoWlEIBANAg4CA1FExwQGqKxfvDCngBCAyvDloDxrbd6s9f558qMhZMz2hmb1Xfe2mHbv127SlebWLUhvfKicbJ710dSP7dWqgf2IiIlIGBwVxtba2z9mL7YQkPLvhb54Zhpsn755jbmHt/5WDn5jJNkeM0Q6XTScW3eb+07XdYv35S97+gh0qlL276qg+q/7Kf/I7944ll5bdt2fQw157eGVMuQkQNdiWUv/e5luXboJEmlUnrfwzoeKtu2vJK2p67xRuk/qLcfoWCMEBIwCw3V49fdLprcLpqmhdAVTIYABCAQRQI7k5L6fq/Deiypq9OShTiI0FAIPfoGnQBCQ9AjVAb7zJt/N0LD6Wef3MbKysoKueGOa203eubGpfh2vQwIQzGlEpPuumWeK0HIq0OlFBqMjbqycc+evenNv/r3RUP7y4S6GqkyZVSYhQanvuPrRkv7DlVp960ihepf1aEqPacS5aYvuMVxT6iEhp8//msZbhI01NhN9zwqD89vlqr2VbJ4XZMccVRHr+hpHwECZDREIIi4AAEIhIqAy4wGSYms1RKpO3oc0mNloSKDAoTQEKplgrEeCSA0eAQWh+ZzpzbJkoeelu/fOELmTf9RzoyGjkceJvObG1x9ixsHdvjYSqBUQsOm1VtlXvMsObVblwwxQGUc3H/nQ7J750f6+jVv/g2xYNPqLVn7LrjzIfnQpq8SZ2ZOapSD2x8si566O33EQY256J5H5W//97oroSHbOjELGWQ1xPdpQmiIb+zxHAIQKA8BJ6HBb4HB8BKhoTzxZtbSEEBoKA3n0Myivmkdc2mtvjm7/JrB6f/PdnQCoSE0oS2poeUUGgxHzccTzJv2XEKDU9/7pjXJ44uWyqhx+wtpFiGZ/b5pD8gTTU/JyLGX68U6yZgv6dINxGQIDYEIA0ZAAAIxIpBNaDggMDy3sq6urqBjEnY4ERpitMhi6CpCQwyDns1l4xjDrp27Zcn6B+Tvf3qz6EKD2vTdXDNNNq/ZapvC/+7b78ljC5bIs0+t0us4qJdKVx9x3VC5YHC/DFeMIx9f+vLRbbIsjHk2rNicUQvCXKtg6vybpXFqkyx+cJlYa0woO9Q32ZvWbk3PqeobuDkeojoY5/rvb3jItR9qfGWT/u38/n7KrgEX95UJ9TUZWSRu/VC22PmiWNrVNMjX71xCgxcW2daqUaPBLqPB3GfutCZ5YtHSjKwGN0KDGsMQFcwZEaUUGm6fQ52GuH48IzTENfL4DQEIlIuAVWgotsBg+InQUK6IM28pCCA0lIJySOYwCkAaRRnN2Q3FymjIJTSo+WuvnpLemKtaEH/d/nr639YilYUIDV/92ikimogSIpSQoW4EMDiYa1aoAn0dDmkv/3jjXdn+yl9kZtOtjrc2mPt37nqCnHZWV72/IVpYr5k02pttUgLDiV1PSNcC6HJa5wwxxa6P1Q+1DM1MDV/+/uc35YWN29qIK/qYA8fpxw+8+p1NaDB+ro4luGFRqNBgZDWoow5GzQO3QoNdX+PohKpBYj2y4cdj3spnvF5rghoNfhAN5xgIDeGMG1ZDAALhJWAIDaLJ+tYaDMXJYLASQmgI75rBcmcCCA3OjGLRwm6T7kZoUFckfuvS6jSj/+hxpnyj79dc12zIJjSYb7WwbsS3/OZFuWXMjDY3VRQiNKhsiWw3ZaiaFU80Lc37VgzF8a5b50t9Y21GcUyDryomqDJIOh55uM7RLEwom26aNTadvZHtlg5rH7trK80ZK01LZ2fYokSPiSNuE7OAUYjf2YSGXCyuHVorB7ssgug2o0H5fHm/Gvnnu++nhQG3QoNdX+Nn/3jzXT1WqtjkyOsvk2O+fHTenxMqa+TPr/1Vfrt6Szpz58pxHJvIG2gEOiI0RCCIuAABCISKQPWEdZMTFcnffPOQVauLcUQiGwyEhlAtE4z1SAChwSOwKDbPttl3IzRku95Sr/ZvSe+3Y5dtbiO7wu5qTTWO8b55Y1yo0JDtek2jOKbd5r2Q9ZDtxg3Dj88++cz2OIkdGzfXhBr9rMKN8sEuDmm/mxvklG4neXLVa42GzE19g5zqMF+5hAaDlfV6TP3oSY4rMXPBUzUZHm96SlQpa5XlcdWE4dJ7wLmeeNM4WgQQGqIVT7yBAAQggNDAGogjAYSGOEbd4rMhKFg3oLmEBmPDtXfvvnT2gtr8Pf+bF+X26xv0bINsIoF5ersNbrZ6CuZ+xsZazW9kAxQiNNjVdTDmMzboKrtgyrybdL/8eGUTWXL5oeY14uJWZDFsNTIUVO2H4zof28aFlc+sF7O4UYjfXoUGncWYabJZv0Ui2EKDAU4dr7lr8nzZ+tuX9B+p9XHL3RP0YyZeXkpoWPzQMpn3ZObtGV7GoG20CCA0RCueeAMBCEAAoYE1EEcCCA1xjLrJZ2sBSCN937yhdSMYmDFmOxJghzqX0JCtQKQax87uYgkNykajSKSxoVTHGfpc2N31ERFDmNm4eou8sGmbfPLxpzoO6+Ze/cxJaPAqshhzq6KbqgZFrpf5+EghfjsJDWrsbCzCIjQYHNXRhzsmztYFB8XPa+0GhIaYfwjbuI/QwJqAAAQgEA8CHJ2IR5zj6iVCQ1wjv99vQxRQG6SuX/1KBg1z4UVViLGq/cEyc9GtjpvrbEcCwio0GHarb7Dn1C9MF3FUae6NP5mWrq2QbSlZN+zWdtbaEMUWGrIdEclmfz5+ZxMa3LDwU2jwuxhkNkbm2g3q6kuVHaS5vPoSoSHmH8IIDSwACEAAArElgNAQ29DHwnGEhliEObuThtDgBoP1poNcm67L+o4WVSjSqa5BGI5OWP1U32Cr4o4qO8BNtodxZEEJE+aCkKU8OuHmOIrTGvDidzahISeLIhyd8Pt6y1yMzFdfehEanLjzfvwIkNEQv5jjMQQgEE8CCA3xjHtcvEZoiEuk8/DTqUZDtiELPTqhxjU2pE7FIM3v2x0pMGw032Jh/kbfKXsgm49u++W6vtNJaMhWDNKOjRt7nApsulkixpWXXzr2aJn/ZINUdTjYtpud0JCrDkMxajQYV0V+uHO31DXemK6d4ObWiWx9ERrcrBLaFEoAoaFQgvSHAAQgEA4CCA3hiBNW5kcAoSE/brHolUtouL/hITnk0C/IkJEDM45SmK+etLvdwArOabOtikreOnti+npH1V9dxagKTlo34uZv7c1zq2/iay65UYwbMrwIDUqgmHztTBk59jI55YwDNy/8+mcr9XP5ThkNuTIJzMUWzZkf1qsqzQUoDd8VFy9+KG7mca1M1fuK07rlG+WSERfpNTAK8TuX0LBh+WY9s6N6UK/0cjCzKPTohFGUtG7snaJEBhWj6QtuEW3/WYZcQkOuvsontY5qJo2Uvt/KrM+h7J85qVEqKys81WgwbFm/fJNMvnuCXHjJebH4bMHJ3AQQGlghEIAABOJBAKEhHnGOq5cIDXGNvAu/cwkNxrfqapjjOx8rh3U8VLZteSU9qtrc3T7nRsd6Drm+8Tc2n8agqk6EuW6EnZBh7qNqH5zY9QR5bdt2qepQJerKzcUPLvO0QTcLBerow2lndZW///lNeWHjNr3wn9PREGW72SZ1I0GHQ9rLq9u263apV7YaDUd+saNut2pn9kX1Ub7c3DAuzdtNRoPVFhW3buecpo9h2GMcj1HzGcUjbf12uPIy29EJNyy8CA3rl29Orz/lx549e9NcDU43zRqXUS/BvLk31m72vmPTAoU5yyHbujdnTrh4xHRB5/J+NfKPN9+VK8cNk6s81HZwMz5twkkAoSGcccNqCEAAAl4JIDR4JUb7MBFAaAhTtEpsay6hQW3Wlv30f+QXTzybsbFTVycOveq7rq+AzCU0KHdVhsRj9y9JF2BUP1Nz3HDHtdLppONsiZi/9Tc2mxPqa2TFsrUyo3aOJ6FB9Vc2Lpr9qCx97Ff6tZ3qdcHgfjK8ZkhWG6yGKZsW3PlwmpXavF89cbi8uPkPsuShpzMEC7NoMPeJGfLI/Gb9P/VSAoC68ULNb365FRpUH2txR/UzJeL0qD4nI0OlEL9z3TrhxMKr0GBlbfhy3sCecsyxR7dZI2ahwWvff777vjQ/uEw2r3shQyg6b2AvGT56iHTqYr8msz26ZDSU+EMtJNMhNIQkUJgJAQhAoEACCA0FAqR7oAkgNAQ6PNE3zkloiD6Bth56EQ3iyAefIRB1AggNUY8w/kEAAhBoJYDQwEqIMgGEhihHNwS+GUUad+3cLUvWP+B4VWQIXCrYRISGghEyAARCTQChIdThw3gIQAACrgkgNLhGRcMQEkBoCGHQomCyKqaojiIYdR2ciipGwWe3PiA0uCVFOwhEkwBCQzTjilcQgAAErAQQGlgTUSaA0BDl6AbYN3VOf+KI23QLVb2BG6dd51g4MsDu+GoaQoOvOBkMAqEjgNAQupBhMAQgAIG8CCA05IWNTiEhgNAQkkBhJgQgAAEIxIMAQkM84oyXEIAABBAaWANRJoDQEOXo4hsEIAABCISOAEJD6EKGwRCAAATyIoDQkBc2OoWEAEJDSAKFmRCAAAQgEA8CCA3xiDNeQgACEEBoYA1EmQBCQ5Sji28QgAAEIBA6AggNoQsZBkMAAhDIiwBCQ17Y6BQSAggNIQkUZkIAAhCAQDwIIDTEI854CQEIQAChgTUQZQIIDVGOLr5BAAIQgEDoCCA0hC5kGAwBCEAgLwIIDXlho1NICCA0hCRQmAkBCEAAAvEggNAQjzjjJQQgAAGEBtZAlAkgNEQ5uvgGAQhAAAKhI4DQELqQYTAEIACBvAggNOSFjU4hIYDQEJJAYSYEIAABCMSDAEJDPOKMlxCAAAQQGlgDUSaA0BDl6OIbBCAAAQiEjgBCQ+hChsEQgAAE8iKA0JAXNjqFhABCQ0gChZkQgAAEIBAPAggN8YgzXkIAAhBAaGANRJlAhtAQZUfxDQJxIFA9cV3ditk96+LgKz5CAAIQgAAEIACBMBNAaAhz9LDdiQBCgxMh3odAiAhUT1yfXDG7R4WIpEJkNqZCAAIQgAAEIACB2BFAaIhdyGPlMEJDrMKNs1EngNAQ9QjjHwQgAAEIQAACUSGA0BCVSOKHHQGEBtYFBCJEAKEhQsHEFQhAAAIQgAAEIk0AoSHS4Y29cwgNsV8CAIgSAYSGKEUTXyAAAQhAAAIQiDIBhIYoRxffEBpYAxCIEAGEhggFE1cgAAEIQAACEIg0AYSGSIc39s4hNMR+CQAgSgQQGqIUTXyBAAQgAAEIQCDKBBAaohxdfENoYA1AIEIEEBoiFExcgQAEIAABCEAg0gQQGiId3tg7h9AQ+yUAgCgRQGiIUjTxBQIQgAAEIACBKBNAaIhydPENoYE1AIEIEUBoiFAwcQUCEIAABCAAgUgTQGiIdHhj7xxCQ+yXAACiRAChIUrRxBcIQAACEIAABKJMAKEhytHFN4QG1gAEIkQAoSFCwcQVCEAAAhCAAAQiTQChIdLhjb1zCA2xXwIAiBIBhIYoRRNfIAABCEAAAhCIMgGEhihHF98QGlgDEIgQAYSGCAUTVyAAAQhAAAIQiDQBhIZIhzf2ziE0xH4JACBKBBAaohRNfIEABCAAAQhAIMoEEBqiHF18Q2hgDUAgQgQQGiIUTFyBAAQgAAEIQCDSBBAaIh3e2DuH0BD7JQCAKBFAaIhSNPEFAhCAAAQgAIEoE0BoiHJ08Q2hgTUAgQgRQGiIUDBxBQIQgAAEIACBSBNAaIh0eGPvHEJD7JcAAKJEAKEhStHEFwhAAAIQgAAEokwAoSHK0cU3hAbWAAQiRAChIULBxBUIQAACEIAABCJNAKEh0uGNvXMIDbFfAgCIEgGEhihFE18gAAEIQAACEIgyAYSGKEcX3xAaWAMQiBABv4SGvuPX3V2R0CaKpOr3bd03VTuj4ryKhDZNNO1shSvZIttSCbl81T09/pgNX58frOpacVDlvZpoA4w2yZbUq6LJ9F2f7FyyZeHAT6x97eZNJLSpmqZ9zZg3mdKGrW7s/ocIhQ1XIAABCEAAAhCIIQGEhhgGPUYuIzTEKNi4Gn0CfggNffqsqqzsVrEkKXKBJvKfSU2uq9ASfaz0ksnUx599ljjxN/d3f9f8nuqfOKvd7ITI9dmIpyS1dMeOvwx/6ZERHxttzPNKKjk8lUhc62Xe6EcXDyEAAQhAAAIQiBIBhIYoRRNfrAQQGlgTEIgQAV+EhpGrqiqOqHg1lZJjEpq2LZlKnS4J7bZdH+2cq7IQqsevGyUJ7QGFLZVKXv7cPb2esIoFkkgMSiaTe8z9lJCgdauc1ZopIZJM7hu28t4+j6f72s2rpW7f9fGHjaZ5m0RESyZTw1be2zPdN0IhxBUIQAACEIAABGJCAKEhJoGOqZsIDTENPG5Hk4AfQkOvH6zp1K5Se15LJI5UYoGmyRVmMcH8vlVoMEQI1S+V0nqtmtNzk5l0n/1igqYljldZDc/N7jlY6RWqTeu48ryWqNDnFUmONAsRme8jNERzBeMVBCAAAQhAID4EEBriE+s4eorQEMeo43NkCfghNJgzFlSNhhWze9aZgWUTGswigl0/NYZxPEJlPFiFhv3z6hkL+/vXGyJEWyECoSGyixjHIAABCEAAAjEhgNAQk0DH1E2EhpgGHrejScAPocEoyJhKpbbueO8vvcx1FBS16rHrekiltjaZTO5Npfb1WjWnn561kPnzttkMTkJD5ryf9HrpkQHp+g0Hxpe1yWRqr122RDQjilcQgAAEIAABCESVAEJDVCOLX4oAQgPrAAIRIlCo0KAyDirOTPxM0yoGZstKMDIerEKEk1CgCw2moxPm8c2ZDnbZDLrQ0FoboimVSr2w4722QkSEwogrEIAABCAAAQjEgABCQwyCHGMXERpiHHxcjx6BgoUGcw0FS6FHXSjYfyOF9ehDriMRZspGnYWUaIeYsxLMAoS1SOSBeRNLJFGx/8hFj8Eiml7bgRcEIAABCEAAAhAIIwGEhjBGDZvdEkBocEuKdhAIAYFChQaj/kJKtINtr650n5GQUdfBQJct6+GAAJFwO29G/YYQhAYTIQABCEAAAhCAQAYBhAYWRJQJIDREObr4FjsChQoN2Y5FGCAPCBFyiLk+g5uMhtYaDrJWRNOsWQtOxyKyZULELsA4DAEIQAACEIBAZAggNEQmlDhiQwChgWUBgQgRKFRoSGccWK6eNBAdKPiY+sSa8WC+raKlpeWKVXN6P2z06ztu7YCEJj9RV2Zab5tQbdzNqwpBSpt5IxQ+XIEABCAAAQhAIEYEEBpiFOwYuorQEMOg43J0CRQiNBRSCFIRzSzoKJJMJvdomva8pmnfNIinpOVHO3b8baz5JgubQpBtjl04ZTxEN6J4BgEIQAACEIBAVAkgNEQ1svilCCA0sA4gECECBQkNLgpBat0qZ1UktIl2WQmG2JA4s+LqhGhXi6adrX6mBIeEpv20RbRZq+7p8UcrbjeFIBNnHDQzUZG6oXVeCkFGaMniCgQgAAEIQCC2BBAaYhv6WDiO0BCLMONkXAgUIjTEhRF+QgACEIAABCAAgSAQQGgIQhSwoVgEEBqKRZZxIVAGAggNZYDOlBCAAAQgAAEIQCAPAggNeUCjS2gIIDSEJlQYCgFnAggNzoxoAQEIQAACEIAABIJAAKEhCFHAhmIRQGgoFlnGhUAZCCA0lAE6U0IAAhCAAAQgAIE8CCA05AGNLqEhgNAQmlBhKAScCSA0ODOiBQQgAAEIQAACEAgCAYSGIEQBG4pFAKGhWGQZFwJlIIDQUAboTAkBCEAAAhCAAATyIIDQkAc0uoSGAEJDaEKFoRBwJoDQ4MyIFhCAAAQgAAEIQCAIBBAaghAFbCgWAYSGYpFlXAiUgQBCQxmgMyUEIAABCEAAAhDIgwBCQx7Q6BIaAggNoQkVhkLAmQBCgzMjWkAAAhCAAAQgAIEgEEBoCEIUsKFYBBAaikWWcSFQBgIIDWWAzpQQgAAEIAABCEAgDwIIDXlAo0toCCA0hCZUGAoBZwIIDc6MaAEBCEAAAhCAAASCQAChIQhRwIZiEUBoKBZZxoVAGQggNJQBOlNCAAIQgAAEIACBPAggNOQBjS6hIYDQEJpQYSgEnAkgNDgzogUEIAABCEAAAhAIAgGEhiBEARuKRQChoVhkGRcCZSCA0FAG6EwJAQhAAAIQgAAE8iCA0JAHNLqEhgBCQ2hChaEQcCaA0ODMiBYQgAAEIAABCEAgCAQQGoIQBWwoFgGEhmKRZVwIlIEAQkMZoDMlBCAAAQhAAAIQyIMAQkMe0OgSGgIIDaEJFYZC4ACB6gnrbhLRBrRhokkfScnqtqxSz664p+dMGEIAAhCAAAQgAAEIBIMAQkMw4oAVxSGA0FAcrowKgaIS6D9+Q7dUIrVVRDRXE+1tOWvF3N4vuGpLIwhAAAIQgAAEIACBohNAaCg6YiYoIwGEhjLCZ2oIFEKgeuKGp0RS33UeQ1u6Ynb3i53b0QICEIAABCAAAQhAoFQEEBpKRZp5ykEAoaEc1JkTAj4QcJ3VQDaDD7QZAgIQgAAEIAABCPhLAKHBX56MFiwCCA3BigfWQMATAeesBrIZPAGlMQQgAAEIQAACECgRAYSGEoFmmrIQQGgoC3YmhYA/BByzGshm8Ac0o0AAAhCAAAQgAAGfCSA0+AyU4QJFAKEhUOHAGAh4J5A9q4FsBu806QEBCEAAAhCAAARKQwChoTScmaU8BBAaysOdWSHgG4GsWQ1kM/jGmIEgAAEIQAACEICA3wQQGvwmynhBIoDQEKRoYAsE8iTQNquBbIY8UdINAhCAAAQgAAEIlIQAQkNJMDNJmQggNJQJPNNCwE8CbbIayGbwEy9jQQACEIAABCAAAd8JIDT4jpQBA0QAoSFAwcAUCBRC4EBWA9kMhXCkLwQgAAEIQAACECgFAYSGUlBmjnIRQGgoF3nmhYDPBNJZDXtbzl4xt/cLPg/PcBCAAAQgAAEIQAACPhJAaPARJkMFjkCG0LDhr0+nAmchBkEAAq4J/P6Vg6TbyXtct6chBCAQPALfPP7bFZqmJYNnGZdf5NMAACAASURBVBZBAAIQgICfBBAa/KTJWEEjgNAQtIhgDwQgAAEIxJoAQkOsw4/zEIBAjAggNMQo2DF0FaEhhkHHZQhAAAIQCC4BhIbgxgbLIAABCPhJAKHBT5qMFTQCCA1Biwj2QAACEIBArAkgNMQ6/DgPAQjEiABCQ4yCHUNXERpiGHRchgAEIACB4BJAaAhubLDMHwLnjV9znUjFZVIhK4/8+1tTmpuHtvgzMqNAIFwEEBrCFS+s9UYAocEbL1pDAAIQgAAEikoAoaGoeBm8zAT6jF91QkISmxOJin9JJpO/SHZsuWR1Xd99ZTaL6SFQFgIIDWXBzqQlIoDQUCLQTAMBCEAAAhBwQwChwQ0l2oSVgCE0iGiHa5Ia9VzHVY9LXR23rIQ1oNhdEAGEhoLw0TngBBAaAh4gzIMABCAAgXgRQGiIV7zxFgIQiC8BhIb4xj4OniM0xCHK+AgBCEAAAqEhgNAQmlBhKAQgAIGCCCA0FISPzgEngNAQ8ABhHgQgAAEIxIsAQkO84l1ub/uOW9lFq6icnUhpF4qmacqeZDL5mqYlZvzj87eW/HH+0I+sNvadsL4hIakbUqnU00e92XNwc7OWUcyx/w/Wdk+1S6xOplKf75XUV9bd2+ttYwxzX+ozlDv6zF9uAggN5Y4A8xeTAEJDMekyNgQgAAEIQMAjAYQGj8BonheBPn1WVcpZ7e6sSKXGapqWsBskJfLzz3b+83sbfvSd3cb7fUauqkockfhjQqvopIlM7X5Y97q6Oi2jxkKGEPHNnoObh7YKEWrOim5as6ZVDhJJTT/ijbfruHEir/DRKSIEEBoiEkjcsCWA0MDCgAAEIAABCASIAEJDgIIRUVP0Df9ZWrOWqvhOMpXaqyUSdS2f7Z27en7fj9R72pntpquMBSVApJItw80FG/uM/+0JCdmzWRVzlESq78rZvX4roqXSQoRJTNA0mdbx9bfqDTHhgEiR6JTStO89d+gKCkFGdI3hljsCCA3uONEqnAQQGsIZN6yGAAQgAIGIEkBoiGhgA+RW//EbRiYTqaZUMtliKxaYshZSIr848vW3LjHEgv7j13ZPafbHIvSsBXPfpHzvuY4HxIQDRyqSSbt5A4QIUyBQEgIIDSXBzCRlIoDQUCbwTAsBCEAAAhCwI4DQwLooJgE3Rx/MGQ8pTbMIDftFihZ56ePkh302zf3Wh2Z7c2U89Bu/dqSWSDSlsvQtpt+MDYEgEkBoCGJUsMkvAggNfpFkHAjkIPD0k8tlRu0cvcWo8cPkqvHDXPMqpK/rSVw2DJItLk2mGQRCRwChIXQhC5XBBzISsmcV5BIaKAQZqnBjbMAJIDQEPECYVxABhIaC8NE5zgTMm27Fodf558qMhZNtkeS7QW/Z1yI310yTDSs26+N2Oa2zzG9ukKr2B5cFfb5+lMVYJoVASAkgNIQ0cCExOy0UJLUX7TISlBvZsh7MAoSmaRSCDEnMMTO4BBAaghsbLCucAEJD4QwZIYYE9ny+Ry7rO1reeWtH2vuqDlWyZP0D0vHIw9sQybZBV0LC/Jk/liealkq7dpUy7f4fSvfzvp7Rv5C+focGocFvoowHgbYEEBpYFcUikCtTwTxntuMPjoUgLTdSUAiyWJFk3KgQQGiISiTxw44AQgPrAgJ5EHjpdy/LmEtr2/Ssn1sr1QN7eRIazBkL2frbmWjNdvDSNw+X9S4IDfmSox8E3BNAaHDPipbeCLjJSFAjZst6cCoEafRrva1ChlMI0lt8aB0/AggN8Yt5nDxGaIhTtPHVNwJzpzalsxC+f+MImTf9R/rY2Y425MpKQGjwLSwMBIFIEEBoiEQYA+mEm4wGQ0wQTSqtV1seuK0i9dleSX1l3b293jYc7Xf9mvMTlRXPqH7JZHKP9VaJfuM3jNTUTRcUggzk2sCo8hBAaCgPd2YtDQGEhtJwZpYIETAfm1DCwj2PTJUrvz1WP0ahjj/MX9wgp5xxUobHdkKDIVbYoTGPU0jfxQ8uk3vqFuhT3Dp7olwwuF96ulzZCSpbYtHsR2XpY7+S3bs+0v26adZY2bevJWdRy3fffk8eW7BEnn1qld5PvY7vfKyMuG5oxtwRWg64AgHfCSA0+I6UAU0EDLFAE6lIJpNXruy48mGpq0uqJkos0Cq0x7RE4ospkZ+br7VU75tFCKNvn9W9E4luiTpNS9ysMhlUu2Qy9bFViDAXkUx2bLlkdV3ffQQGAnEngNAQ9xUQbf8RGqIdX7wrAgHzsQnjBgmzaGB3q0QhYkEhfXPZ5TbLIhtCq5+KS+3VU9ICg7WfXixzwWQRrQhBYUgIRIgAQkOEghlAV8xZDaJpmp59ILIlkdDOFdH0T+hUct+Dn324a+yGH31nt9kFo0ZDIlHxL1bXki3ygspYEE1rTCWTzxz1zZ6Dm4dqLaqdPmc3rVnTKgeJpKYf8cbbdc3NQ/X3eEEgzgQQGuIc/ej7jtAQ/Rjjoc8EzMcmjOwFs/hgd3zC7abers5CIX3zERrM86kCl01PzZbjOv9bxu0XCqlZaHj79XfkyoHjZPfO1uyHKffdJL0GnCt6HYkx02TD8tZbM+oba6V6UNsaFj6HiOEgEGoCCA2hDl8ojFcb/8ozK0dJKnW1JLSvKYFBCQ6phDRXpCpnrbjnG38Q0VJ2ziixQdP2NFVIot9+oeI1TUvMeO7wFY/029l/hBIbEiLTKQQZiqWAkWUmgNBQ5gAwfVEJIDQUFS+DR42A9diEcdWk+ed2xycKEQsK6etVaMhVYFL3sd9oeefN1ps2zEJDrmMYSoQYNXCcfLjzo9YrQMlqiNpjgT8+E0Bo8Bkow0EAAhAIKAGEhoAGBrN8IYDQ4AtGBokLAbtjE4bvXjf1qp+bmyNKKTS0EUyaG+SUbgfqTdjZYvZBF1ksfdSYl/erkX+8+a6oDInF65rkiKM6xmXJ4CcEPBNAaPCMjA4QgAAEQkkAoSGUYcNolwQQGlyCohkEFAG7YxMGGfMm3Hp8ohCxoJC+XsUP/QjEReP0OgutosADcsRRh6eDb2eLNdMh10pBaOA5goAzAYQGZ0a0gAAEIBAFAggNUYgiPmQjgNDA2oCASwLmb/uduliPTxQiFhTSN2hCgxJg5j3ZIO07HOyEkPchEFsCCA2xDT2OQwACMSOA0BCzgMfMXYSGmAUcd/MnYD424WYUNzUM4nB0wg0r2kAAAgcIIDSwGiAAAQgUn0DfiWsGHZT6dP2z91zwfvFns58BoaFc5Jm3FAQQGkpBmTkiQcCcHWB3O4RyMtvxiUKyEorR15qdYYgi+RaDdMMmEosAJyBQAgIIDSWAzBQQgEDsCVRP2PCsSOo/RLR5qT2V9z4375x/lhoKQkOpiTNfKQkgNJSSNnOFloC1dsGS9Q9IxyMP1C4wHDO3Mx+fyHUrQ67jDVbxwpwlod5z6mvOwlD1EeY+Pl26nNo551WVVrHk1tk3yHEn5r7eUp9naK1ISjKut1Q2KvHi95v/ID9ufELOPPd0uWr8sNCuAwyHQCkIIDSUgjJzQAACcSeghIaUpKo1TRIislM07b7UQZX3PjejdIIDQkPcV2G0/UdoiHZ88c4nAubNt35F48LJtiNbMwIMYSCX0GB3JMOtSOHU12qP2ejTzz5Z/rr9db3wo1nAyFXcsf+g3vLS8y/LO2/tyOhjFUSyYa9vrJXqQb18igrDQCCaBBAaohlXvIIABIJFwCI0GMaVVHBAaAjWmsAafwkgNPjLk9EiSsDL0QC74xMrlq2VGbVzdDrWrAT1s01rt8rt1zfom371Mt9akUukcOqr3ldiQ+PUJln84DJ97M5dT5CrJw6Xr5zcKX3DhNWmbH3O7X2WXNZvtLzzZluhQY39tz+9IXPqF8rLL/5v2hclmpw3sJdcfs3F8u8nd4roCsEtCPhHAKHBP5aMBAEIQCAbgSxCQ0kFB4QG1meUCSA0RDm6+AYBCEAAAqEjgNAQupBhMAQgEEICDkJDSQQHhIYQLhxMdk0AocE1KhpCAAIQgAAEik9gyryOU1r2pW4VTdOKPxszQAACEICACwI7k5L6fq/Deiypq9OSLtq7aoLQ4AoTjUJKAKEhpIHDbAhAAAIQiCYBMhqiGVe8ggAEgkXAZUaDqnO9Vkuk7uhxSI+VfooMigZCQ7DWBNb4SwChwV+ejAYBCEAAAhAoiABCQ0H46AwBCEDAFQEnoeGAwPDcyrq6Ot+yGMzGITS4ChWNQkoAoSGkgcNsCEAAAhCIJgGEhmjGFa8gAIFgEcgmNJRCYDBIIDQEa01gjb8EEBr85cloEIAABCAAgYIIIDQUhI/OEIAABFwRsAoNpRQYEBpchYhGISeA0BDyAGI+BCAAAQhEiwBCQ7TiiTcQgEAwCRhCg2iyvrUGQ/GOSGQjQEZDMNcGVvlDAKHBH46MAgEIQAACEPCFAEKDLxgZBAIQgEBOAtUT1k1OVCR/881DVq0uVg0GpxAgNDgR4v0wE0BoCHP0sB0CEIAABCJHAKEhciHFIQhAAAK2BBAaWBhRJoDQEOXo4hsEIAABCISOAEJD6EKGwRCAAATyIoDQkBc2OoWEAEJDSAKFmRCAAAQgEA8CCA3xiDNeQgACEEBoYA1EmQBCQ5Sji28QgAAEIBA6AggNoQsZBkMAAhDIiwBCQ17Y6BQSAggNIQkUZkIAAuEl0LKvRX44ZrqsX75J6hpvlP6DegfOmTY2DuwtogXOzFgYhNAQizDjJAQgAAFBaGARRJlAJIQG9Qfy/Jk/liealsqo8cPkqvHD8orZ26+/I1deNE6+9OWjZX5zg1S1P9jVOGr+bVtfkb2f75X/6Hmmqz7FaKTsuLlmmmxYsVnq59ZK9cBexZjGdsxyzm01KCjxKBn8Ik2kPw8Dx8mXjj1a5j/ZIFUdWp+HbD8vkhmuhlU2jRo4Xo459l9l3pOzpH2HKlf9StXopd+9LNcOnSQ9+58j0xfcIpp2YAcfFNtz2VgqTszTSgChgZUAAQhAIB4EEBriEee4ehlYocHYuG5es1XmL26QU844KWuMzJvccggN6g/0MZfWSrt2lY62FnOhlXOzX865rUyDEo9ixroUYyM0+EN5z+d75PJ+NXL4EYfaiiBBEBqcbPSHBKO4JYDQ4JYU7SAAAQiEmwBCQ7jjh/W5CURKaHAjSuTCkSujYe7UJj1jwi5T4OXfvyYTr7hd/vWYL0rjT6ZJxyMPT0+Tq5/fi7Ocm/1yzm3lGJR4+B1fNV4p1xNCgz8RfPrJ5XL35Ply35Mz5dRuXdoMGgSh4enm5XL3Ldlt9IcEo7glgNDglhTtIAABCISbAEJDuOOH9TEQGoxvsHudf67MWDg575jnKzTkmrCUG8NybvbLObeXgJcyHl7sctu2lPYjNLiNSmHtgiA0FOYBvf0mgNDgN1HGgwAEIBBMAggNwYwLVvlDIPQZDcYGd8tvXpIl6x/IyCbwigihwSuxA+0RGvJn56UnQoM9rTBv1sNsu5e1S1v3BBAa3LOiJQQgAIEwE0BoCHP0sN2JQOiFBpXNMHbYD7PWRlAb4GU//R+5v+Eh2b3rI53H8Z2PlRHXDZULBvfL4GMnNKi05xm1c2w5GvUg/OxnTOS0cd+0dqssuPNheW3bdr2L8mXilBqpH39X1mKQ7779nsyc1Ciqr/FS/YbXDJFOJx3ntFbS73uZO5d44+SjnUF2Ppx5zmlywx3Xpn3INx7GfH5x8jKOk19u1qHbALq1K9+MBrfjZ7PX2Hh3+/qpcse8m+XpJw88v6oOyoCL+8qEupp0cUo1TrbNeq5NfK6bIJQPs26aKxvXbEmbqdbZxClj5MQux7tCbTeG/ryNHiKduhx43pyEhmzj/OfoIXLi/nHU0YeZtY22xSZz8bEd++J+8p81l9j66bW9Eyj1WbLwrkfk1Zf+T2864OJ+cuO0a2XlM+tkRm2j3D7nv6R6YG9RtTNdxXLFJqmbc6NeCNdccDNt99otIqlWq9Q6Up99buPp5Iuf7yM0+EmTsSAAAQgElwBCQ3Bjg2WFEwi90JALgbHhVAJD564nyGlndZV/vPFueqNtLRxpt0FV5/3VJu/Vbdv1Tb3abBzX+Vh92u7nfV3/z89+hj+5NuHmTafaeJ3Y9QTdNvX/VR2qdEHFWktCCTK1V0/R31NX63U4pL38/c9vygsbt3kqYul1bj+FBnM8DR9UPLe/8heZ2XRrumBovvFQ7P3i5GUcN365WYduPg482+Xx1gmn8ec1N8ip3bIXdjVvik8/+2T9ekV1i4p5nas2XU7rnFFY0U+hwRjrw52708+Ksc5mLJpsW2fByl5xmHTNHWIew/y8zWuelR4n1wba7TjGjREHtz9YFq9rkiOO6phhkiFEjBx7mX4rj9qEux3bGCij/cDe0uHQzM8Qs09u1uIzzSt0ETeVSmXEV8W6/3f6yK+WPOeL0GC2WwkQXzi0Q8Znn1e73fhWaBuEhkIJ0h8CEIBAOAggNIQjTliZH4FICw3qD8y7bp0v9Y21Gd/YGzUd1KbcfNwi36MTxeiXTWgwb0pvnT0xnZWhvrGbMuFuXThQL7PQoCrKX9Z3tOzauVuals7OYKG+UZw44jZ94+Z0pWc+c/spNLg9NpBvPPzi5HUct36puHppa/1I8GqX14wGffx+o2XXB7tl0VOz09+2Kzv0dXbFbdLlVCUQNEj7/Vdl2n1smTf6atN508yxcsElrdlH5vfqGmul/6DWK1z9FBrmTmuSJxYtlbrGG3WhwevLuMFh5wcfyqKn7s74xlxxuOGK2+WkU09MCyXZbPcyzkEHtZMfjpku65dvamO3kbmxafUWMTbVXsZWV4V6be/EzBzHyXdPkAsGn6dnLajPsTsmzpatv31JH0LFoJCMBt3u82pk5/s2sVi3VW4YkRkLJ7tL9T5CQ6lIMw8EIACB8hJAaCgvf2YvLoFICw3Z0Bkbrvd3fJBx5CLfDWox+mUTGoyMArvCl4Zf77y1I0NoMPrYXf3p5RrRfOb2W2hY8tDTjleI5hsPvzm55a3EAzd+FSo0ePXPq9DgOP6YabJ59VZxymowNqGffvxpemNsfpb1eSbNkV79z5XpCybnTKt3lW5v2ZwroWHJg0/bzu3m41jZp44ojRx7+f7sgQO97Db92Wy0y0IwRrIbJ9vxCbvxvY79TLM6QqZ8OpARkcsWJ05GNkPP6nNk+sJbMo45GKLGP958t2ChwZgnp91rtuiij92NIE5+FOt9hIZikWVcCEAAAsEigNAQrHhgjb8EYik0ZNtc57tBLUa/bEJDrm+0nfqYj32Yl9HKZ9bLZ5985riBz2duP4UGYyOrvuWeMu8mUWKL3SvfeBj++cXJ7Thu/SpUaPDqn1ehwe34boWGY47914zjEUasjWMCbrIC8hEaDKGgsrJC6u+bJL0HfMPTp+5905rk8aalcubXDxyzsnvejOyCbDbeN+0BeaLpKenmcZw9e/ZmHJ+wExVax14qqg6GcRQsw8ZfrpfPPv4sLbZ4be8EzBhP1WDoP7C3fkTGKlysT9dbyL9Gg5Pdq365Xj41+elkd6neR2goFWnmgQAEIFBeAggN5eXP7MUlEAuhQW3AN67eIi9s2iaffPypTtRuc53vBrUY/exEA6fiiU59ci0ltXmfv7ghXefA2jafudUYfgoNyobGqU2y+MFlunl6Wv2ssdLnwu5S1f7gtMn5xMPsn1+c3I7j1q9cQoP6FlgV1TPWtzH3lzv9m1x+zcWSj39ehAYv4xcqNBgbc/OG2s+jE8oXldXQ/OMD62zSzOul77d6ZKwzu/iaC0w6xT+X0JDPOHbFLe0yH7yO3fW0f08fy3DrU652bewsktCQbEm22r1iU7oApJ1d6nMkaHUaEBqK+4cPo0MAAhAICgGEhqBEAjuKQSDSQoN1A2cFaN1c57NBddpM58oC8LoJz2ez79TH7aJyGseppsSXvnx0mxoQTmNms+1vf3pD5tQvTBf1VIU+G38yLX21aT5xzNcWr4JMLt5OfuUSGgyfjZtVjHmM2htqrd9cMy3rjSR2duUrNFgLkbpdY0a7XFkIxvM2auB4KZbQYNih4tE4ZaFsXNN6S4taZ3Mem9qm0KLZP7vNvpP/dv7mM46ax3p8QhWxVKzM2SFex3YSBpz8s3tGMupJlEBosLuJwqvdpWyP0FBK2swFAQhAoHwEEBrKx56Zi08g0kKDsclXGwRzQcg4HZ3wawOda5Or3iul0GA8FqpwnCr2qW4lMNesCKvQ4OSXUwxyfVzksw6CKjQU++iElaNaZ3ff9t96oUW1zqYvyKwpECShwZrtseG53+2vF3GgtkK5hQbFqxRHJ8wZDQgNxf9jghkgAAEIQMA7AYQG78zoER4CkRUasokJ5k3x5jVbA1EMcu/efRm3XygbnQo72hWDVBuimktulGzFIO36eFmquYpBZpvb2PR78dGLTXaiQj5Cg5ozl39ebPJjnGw+FHLrhFe7vAgNbfgtmJxx7t4LP2OznK0YpMGgddPvrhiktW6B8Yxd3q9GjKKDuW6YcMqyMPtn1Hjo2f+cnKKE0Sfb2NmKOzoJSka2gLrNYdWvNoj6nLMeDfA6tlEM0q1PTvHOVQxSfZaMGVKbjov11gk9lmub5IgvHrjCs20ByV56gUljnh7V58gMS9FJJxvL+T4ZDeWkz9wQgAAESkcAoaF0rJmp9AQiLzSob7utqdzm4nvmugS5Nqi5Nmn59jN/y2y+ocC8aVdLwmy/OUXefL2lNXXeTR9juan51i3fKJeMuCjnCsxn7nx8tDNCbSQmXztTr3p/yhknpZv8+mcr9evw3GY0uImjOn5gZusXJ7txvPhVqBiSLX7Z/PMqNBjtd+8snJ9K9/9w5269Dkf9fTdJ7wGthT/V9ZB1Yxvkw50fiZvrLc3f3lufMWMzq8Y1rrJU8bj1ullyxQ/+PzmlW+Y6m3rDPeJmo20IB8p+tdm/8JLzMpZ0+nn73kW6GONUX8LtOMYkhohw3In/Ju+/t1PUsSV1q4K6ptIqbqTHHnxehjBk2Dj4e9/WN+xtfHJo7/SrzDqecb2l+edGXAyhIR3LFZvkyvSNHpp+JaY1ltUDW4WGtvP0y7jhQvVdv2KjXDy81c+gvBAaghIJ7IAABCBQXAIIDcXly+jlJRB4oUEJBcd3PlYO63hoG1Jjb7sma/FC86ZM/b/6trLDIe3l1W3b5bVt2/WxvNRoUOnaYy6tTfer6lAll145SL++LpfQkKuf1UZlz4ldT9DtU+NfNLS/XvjQKpQY3+iq/oqNaqv6qCMiys/7Gx7KKq4Yfbqdc5rui8HDOMtvLqpotzQLndutj9a5zYKF8vO0s7rK3//8prywcZtvcbTGQ7HNl5MhaDjxNtdOcPJLjeW0npw+TtzapdaBV6HBLb95TzZI+w4HindabTY2h0ccdXh6bZvXjWqvno2bZ41Lb45zZRy0ZhjMkVSq9Zm3e8YMocEsTNjFw23RQCOrIZVK6c+o3ToyNv85bW9eLjNrG8XNOAZHu826XbaGIUi4HdvIanDb3mktGscnjPGMzzHzZ5qKiyE0qPGMDAXVxxrLb19aLT97+BlRN1kYQoO1j1MsnGwu1fsIDaUizTwQgAAEyksAoaG8/Jm9uARCITRkQ+Cm6Jz6BnTBnQ+nxQW1ebh64nB5cfMfZMlDT7s+OqFsUGPdfn2DqG+81R+5k2dP1P+gzSU05Opn+GUe19hETaivkRXL1sqM2jltRAPVRn2Tf2/9wrQtAy7uK059rMUG1Tinn32yqLTiISMHOlbUN+zNZ+58fLQTGxbNflSWPvYr3W/1umBwPxleM0Q6nXRcunmh8fCLk9tx1ObWjV9268W8Dt1+VLi1Kx+hQdngdvxs9po33o2PT5dH/3uxPDK/WW+u3zQyc6xccEm/jO5ORxtaMyHu1LMk0s9YXY2seHqtLkLcPudGXaRTLz0e9zwqSx+1rLPRQ6RTlwPrzIl3azHJRbJxzZZ00/TzdsVAqdovtjjZ7nYcYxJl/3/PelC/vvLg9gdnXHVptTnX2JdccVFGFoQR22w+2bV3YvTsU+pzbFE6e+X87/aVsbddrWcpWa+3NK9/cyyVwKA++1Y+s05m1Da2ERoy7F67JX0DhR6L886RS0a29dPJ7mK/j9BQbMKMDwEIQCAYBBAaghEHrCgOgcAKDcVxl1EhAIGgE3DaeAfdfuwrjID5iERrEcfeEqBTDYU557I3QoNLUDSDAAQgEHICCA0hDyDm5ySA0MACgQAEAkUAoSFQ4Si5MQgNIggNJV92TAgBCECgLAQQGsqCnUlLRAChoUSgmQYCEHBHAKHBHaeotkJoQGiI6trGLwhAAAJWAggNrIkoE0BoiHJ08Q0CISSA0BDCoPloMkIDQoOPy4mhIAABCASaAEJDoMODcQUSQGgoECDdIQABCEAAAn4S4OiEnzQZCwIQgEBwCSA0BDc2WFY4AYSGwhkyAgQgAAEIQMA3AggNvqFkIAhAAAKBJoDQEOjwYFyBBBAaCgRIdwhAAAIQgICfBBAa/KTJWBCAAASCSwChIbixwbLCCSA0FM6QESAAAQhAAAK+EUBo8A0lA0EAAhAINAGEhkCHB+MKJIDQUCBAukMAAhCAAAT8JIDQ4CdNxoIABCAQXAIIDcGNDZYVTgChoXCGjAABCEAAAhDwjQBCg28oGQgCEIBAoAkgNAQ6PBhXIAGEhgIB0h0CEIAABCDgJwGEBj9pMhYEIACB4BJAaAhubLCscAIIDYUzZAQIQAACEICAbwQQGnxDyUAQgAAEAk0AoSHQ4cG4AgkgNBQIkO4QgAAEIAABPwkgNPhJk7EgAAEIBJcAQkNwY4NlhRNAaCicISNAAAIOBP72pzdkTv1C2bR2a7rlmeecJjfcca10Ouk4+EEAAiYCCA0sBwhAAALxIIDQEI84x9VLhIa4Rh6/PRFQG+Tbr2+QvXv3yZL1D0jHIw/PIsNovQAAIABJREFU2l+1XXDnw/Latu16m3btKmXAxX1lQn2NVLU/2Lbfu2+/JzMnNXraiOfTx5PTPjV+6Xcvy7VDayWVEjm+87FyWMdDZduWV9Kj1zfWSvWgXj7NxjAQCD8BhIbwxxAPIAABCLghgNDghhJtwkoAoSGskcPukhBo2dcijVObZPGDy/T5qjpU5RQa7m94SB6Z36yLC30u7C4dDmkvK59ZL7t3fSRdTuss85sb2ogNaiNee/UUvY3q1/WrX0lvxNW/5y9ukFPOOCnD33z6lASYzSTK1p8//msZXjMknb2guC6a/ajOSjFdvK5JjjiqY7lMZF4IBIoAQkOgwoExEIAABIpGAKGhaGgZOAAEEBoCEARMCCaBt19/R668aJwuAPT9Vnd5fsOLOTMa1IZ6zKW1bcQItam+uWaabFixWUaNHyZXjR+WdnjP53vksr6j5Z23dsitsyfKBYP76e+pPvNn/lieaFraRqDIp08QCetcxkyTDcs3C1kNQYwQNpWLAEJDucgzLwQgAIHSEkBoKC1vZistAYSG0vJmtpAQMMSBzWu2yk2zxkq/b/fQBYFdO3fbZjSYxYT6ubVSPTDzKEA2EeLpJ5fLjNo50uv8c2XGwskZdMyCgnnMfPoEFfvcqU26mGIVYIJqL3ZBoBQEEBpKQZk5IAABCJSfAEJD+WOABcUjgNBQPLaMHHICG1c/L93OOV0/6mBs+rMJDcb77+/4wPaog937TuKEwmfdiOfTJ1sYjIwNVZRx6vyb9aMMSx/7VfoIhxJYjAyLX/9spdxbv9D2vULCbPhHRkMhFOkbNQIIDVGLKP5AAAIQsCeA0MDKiDIBhIYoRxfffCNQqNBgJxA4iRPKeGv2Qj59nIQGVf9hz5698sLGbXqxxvff26kLCuqljnOs/OV6/diHqheh6ikY7xWahaCEjlEDx8mePfuo0eDbSmWgKBBAaIhCFPEBAhCAgDMBhAZnRrQILwGEhvDGDstLSMBJaHDKNMglNGTLklDuGUcujEKSiYSW8wiHXZ9sN12Ya1AoEWHKvJv0IxzqZWQaGIjN9SMM8UO36ckGqepgf5OGXXjUTRl/fu2v8tvVW+TZp1bpokWhgkUJlwFTQaAkBBAaSoKZSSAAAQiUnQBCQ9lDgAFFJIDQUES4DB0dAk5Cg3lzbne7hNpg33XrfD0zwKi3YGz0c12ZaRUaPnhvp16g0ksfJ6Hhs08+a3PcQ7dt4DjZvfOjtL1GNHUW/UbL++9+oN+icUq3zBsxckXdLGB07nqCXD1xeFrciM5qwRMIFEYAoaEwfvSGAAQgEBYCCA1hiRR25kMAoSEfavSJHQE3QoM1Q+Bbl1brnF7dtl1e27Y9zSxoQsOXvnx0m2s3DTFh1we7ZfG6B+SIow5P228ulJmP0LDkoadlXnODnOpBoIjdgsPhWBNAaIh1+HEeAhCIEQGEhhgFO4auIjTEMOi47J2AG6FBjaoyFx5bsEQWP7gsPYmqezDiuqGy7flXZOlPfpXOEHAzppHRYNxKkU+fbN4awghCg/f1QA8IFJMAQkMx6TI2BCAAgeAQQGgITiywxH8CCA3+M2XECBJws8HP5XZGFsDiBtELMKojCH1HS7abKtR4pSgGidAQwQWLS6EmgNAQ6vBhPAQgAAHXBBAaXKOiYQgJIDSEMGiYXHoChQoNdtkDTgUklZeluN6ylEJD6SPHjBAIHwGEhvDFDIshAAEI5EMAoSEfavQJCwGEhrBECjvLSqBQocEqGBjOGD83jkaYncyW8ZBPHzt45Tg6UdYgMjkEQkIAoSEkgcJMCEAAAgUSQGgoECDdA00AoSHQ4cG4oBBwIzSo+gwtLS1yzLFHp81WWQuLZj8qj8xvFrvbKMwFJM1XSKp+82f+WJ5oWqrfyjBj4eT0mPn0CYLQoGdwjJkmG5ZvFrOvQYkxdkAgKAQQGoISCeyAAAQgUFwCCA3F5cvo5SWA0FBe/sweYAL3Nzwkv9/0B93CPXv2pm+OUMUdD+t4qP7zsbddo9dbUC+jnkK7dpXS9atfyeijrnKsb6yVTicd18Zjo596w+i7bcsreruqDlWyZP0D0vHIA7c+mOfy0sc6cakzGpRYc3m/GvnHm+/KqPHD5KrxwwIcfUyDQPkIIDSUjz0zQwACECglAYSGUtJmrlITQGgoNXHmCwUBc/2EXAYbV1WqNiqjYeakRnn5xf+V3bs+0rspUeJbQ6plyMiBUtX+4KxDbVq7VRbc+XBazFCCw4CL+8qE+pqs/fLpYzag1EIDGQ2hWPoYGQACCA0BCAImQAACECgBAYSGEkBmirIRQGgoG3omhgAEIAABCLQlgNDAqoAABCAQDwIIDfGIc1y9RGiIa+TxGwIQgAAEAkkAoSGQYcEoCEAAAr4TQGjwHSkDBogAQkOAgoEpEIAABCAAAYQG1gAEIACBeBBAaIhHnOPqJUJDXCOP3xCAAAQgEEgCCA2BDAtGQQACEPCdAEKD70gZMEAEEBoCFAxMgQAEIAABCCA0sAYgAAEIxIMAQkM84hxXLxEa4hp5/IYABCAAgUASQGgIZFgwCgIQgIDvBBAafEfKgAEigNAQoGBgCgQgAAEIQAChgTUAAQhAIB4EEBriEee4eonQENfI4zcEIAABCASSAEJDIMOCURCAAAR8J4DQ4DtSBgwQAYSGAAUDUyAAAQhAAAIIDawBCEAAAvEggNAQjzjH1UuEhrhGHr8hAAEIQCCQBBAaAhkWjIIABCDgOwGEBt+RMmCACCA0BCgYmAIBCEAAAhBAaGANQAACEIgHAYSGeMQ5rl4iNMQ18vgNAQhAAAKBJIDQEMiwYBQEIAAB3wkgNPiOlAEDRAChIUDBwBQIQAACEIAAQgNrAAIQgEA8CCA0xCPOcfUSoSGukcdvCEAAAhAIJAGEhkCGBaMgAAEI+E4AocF3pAwYIAIIDQEKBqZAAAIQgAAEEBpYAxCAAATiQQChIR5xjquXGUJDXCHgNwTCTKB64vrkitk9KkQkFWY/sB0CEIAABCAAAQjEiQBCQ5yiHT9fERriF3M8jhgBhIaIBRR3IAABCEAAAhCIBQGEhliEObZOIjTENvQ4HhUCCA1RiSR+QAACEIAABCAQJwIIDXGKdvx8RWiIX8zxOGIEEBoiFlDcgQAEIAABCEAgFgQQGmIR5tg6idAQ29DjeFQIIDREJZL4AQEIQAACEIBAnAggNMQp2vHzFaEhfjHH44gRQGiIWEBxBwIQgAAEIACBWBBAaIhFmGPrJEJDbEOP41EhgNAQlUjiBwQgAAEIQAACcSKA0BCnaMfPV4SG+MUcjyNGAKEhYgHFHQhAAAIQgAAEYkEAoSEWYY6tkwgNsQ09jkeFAEJDVCKJHxCAAAQgAAEIxIkAQkOcoh0/XxEa4hdzPI4YAYSGiAUUdyAAAQhAAAIQiAUBhIZYhDm2TiI0xDb0OB4VAggNUYkkfkAAAhCAAAQgECcCCA1xinb8fEVoiF/M8ThiBBAaIhZQ3IEABCAAAQhAIBYEEBpiEebYOonQENvQ43hUCBRDaOg7ft3dFQltokiqft/WfVO1MyrOq0ho00TTzlbcki2yLZWQy1fd0+OP2Tj2+cGqrhUHVd6riTbAaJNsSb0qmkzf9cnOJVsWDvzE2tdu3kRCm6pp2teMeZMpbdjqxu5/iEr88AMCEIAABCAAgXgSQGiIZ9zj4jVCQ1wijZ+RJeC30NCnz6rKym4VS5IiF2gi/5nU5LoKLdHHCjCZTH382WeJE39zf/d3ze+p/omz2s1OiFyfDXpKUkt37PjL8JceGfGx0cY8r6SSw1OJxLVe5o1sgHEMAhCAAAQgAIFIEkBoiGRYcWo/AYQGlgIEQk7Ad6Fh5KqqiiMqXk2l5JiEpm1LplKnS0K7bddHO+eqLITq8etGSUJ7QGFLpZKXP3dPryesYoEkEoOSyeQecz8lJGjdKme1ZkqIJJP7hq28t8/j6b5282qp23d9/GGjad4mEdGSydSwlff2TPcNeQgxHwIQgAAEIACBGBJAaIhh0GPkMkJDjIKNq9Ek4LfQ0OsHazq1q9Se1xKJI5VYoGlyhVlMML9vFRoMEUL1S6W0Xqvm9Nxkpt5nv5igaYnjVVbDc7N7DlZ6hWrTOq48ryUq9HlFkiPNQkTm+wgN0VzNeAUBCEAAAhCIDwGEhvjEOo6eIjTEMer4HCkCfgsN5owFVaNhxeyedWZg2YQGs4hg10+NYRyPUBkPVqFh/7x6xsL+/vWGCNFWiEBoiNQixhkIQAACEIBADAkgNMQw6DFyGaEhRsHG1WgS8FtoMAoyplKprTve+0svcx0FRbB67LoeUqmtTSaTe1Opfb1WzemnZy1k/rxtNoOT0JA57ye9XnpkQLp+w4HxZW0ymdprly0RzejiFQQgAAEIQAACUSWA0BDVyOKXIoDQwDqAQMgJ+Ck0qIyDijMTP9O0ioHZshKMjAerEOEkFOhCg+nohHl8c6aDXTaDLjS01oZoSqVSL+x4r60QEfIwYj4EIAABCEAAAjEjgNAQs4DHzF2EhpgFHHejR8BXocFcQ8FS6FEXCvbfSPH/s3cm8FJUV/4/1Q8UGKOgmZhkiBsTJWoSzIYTBQEhmoyYKMo/GqPiMoIZ2QwPjRgeKNtTUR7CCGLiEqPhQWSiZpKwKYsREjCKccloJhn3ZRTBhe11/z+33rvN7XpVXVX9qrurqr/9+eTzMa9v3XPO99xuvb8+91zn0YdiRyJM4rrPQk6s/cyqBFOAcDaJ3Gs3s1QydW1HLk48U8SyezvwggAEIAABCEAAAkkkgNCQxKzhc1ACCA1BSTEOAjElEKXQoPsv5MTa1/XqyuAVCQV9HTQ6r6qHvQJEJqjdgv4NMU0NbkEAAhCAAAQgAAFPAggNLI40E0BoSHN2ia0mCEQpNHgdi9Ag9woRsp/ZnyFIRUNrDwdZI2JZzqoFv2MRXpUQNZFggoQABCAAAQhAIJUEEBpSmVaCaiOA0MBSgEDCCUQpNOQrDhxXT2pEexs+5j50VjyYt1W0tLRcsHrOSXfr5waOWXNKxpKfqysznbdNqDHB7KpGkNLObsLTh/sQgAAEIAABCNQoAYSGGk18jYSN0FAjiSbM9BKISmjoSCNIRbewoaNINpvdZVnWHy3L+rqmn5OWn7z11t9HmzdZuDSCbHfswq/iIb3ZJTIIQAACEIAABNJKAKEhrZklLkUAoYF1AIGEE4hMaAjQCNLq02lWXcYa71aVoMWGzHF1l2TEukQs68vqb0pwyFjWL1rEmrX65hP/7MQdpBFk5ov7zMzU5a5stUsjyIQvWdyHAAQgAAEIQEBtxM6Y/ZFYVpf39u/e9W93jtgBFAikiQBCQ5qySSw1SSAqoaEm4RE0BCAAAQhAAAIQqBIBhIYqgcdsRQggNFQEM0YgUD4CCA3lY8vMEIAABCAAAQhAoFwEEBrKRZZ540AAoSEOWcAHCAQgMHj8uptFZGyAoXrILStmnzguxHiGQgACEIAABCAAAQhUiABCQ4VAY6YqBBAaqoIdoxAIT2DAhNWf7LS7818lI119n26RHTut949Ye8upr/mOZQAEIAABCEAAAhCAQMUJIDRUHDkGK0gAoaGCsDEFgY4SCFHVQDVDR2HzPAQgAAEIQAACECgjAYSGMsJl6qoTQGioegpwAALBCQSqaqCaIThQRkIAAhCAAAQgAIEqEUBoqBJ4zFaEAEJDRTBjBALREQhQ1UA1Q3S4mQkCEIAABCAAAQiUhQBCQ1mwMmlMCCA0xCQRuAGBoASKVjVQzRAUI+MgAAEIQAACEIBAVQkgNFQVP8bLTAChocyAmR4C5SBQpKqBaoZyAGdOCEAAAhCAAAQgEDEBhIaIgTJdrAggNMQqHTgDgWAEXKsaqGYIBo9REIAABCAAAQhAIAYEEBpikARcKBsBhIayoWViCJSXgEtVA9UM5UXO7BCAAAQgAAEIQCAyAggNkaFkohgSQGiIYVJwCQJBCBRUNVDNEAQZYyAAAQhAAAIQgEBsCCA0xCYVOFIGAggNZYDKlBCoFAGjqoFqhkpBxw4EIAABCEAAAhCIgABCQwQQmSK2BBAaYpsaHIOAPwG7qqFln2d2Zrcfs/aWU1/zf4IREIAABCAAAQhAAAJxIIDQEIcs4EO5CBQIDev/9lCuXIaYFwIQgAAEIAABfwJfP/Rf6yzLyvqPZAQEIAABCCSZAEJDkrOH734EEBr8CPE+BCAAAQhAoIIEEBoqCBtTEIAABKpIAKGhivAxXXYCCA1lR4wBCEAAAhCAQHACCA3BWTESAhCAQJIJIDQkOXv47kcAocGPEO9DAAIQgAAEKkgAoaGCsDEFAQhAoIoEEBqqCB/TZSeA0FB2xBiAAAQgAAEIBCeA0BCcFSMhAAEIJJkAQkOSs4fvfgQQGvwI8T4EIAABCECgggQQGioIG1MQgAAEqkgAoaGK8DFddgIIDWVHjAEIQAACEIBAcAIIDcFZMRICEIBAkgkgNCQ5e/juRwChwY8Q70MAAhCAAAQqSAChoYKwMQUBCECgigQQGqoIH9NlJ4DQUHbEGIAABCAAAQgEJ4DQEJwVIyEAAQgkmQBCQ5Kzh+9+BBAa/AjxPgQgAAEIQKCCBBAaKggbUxCAAASqSAChoYrwMV12AggNZUeMAQhAAAIQgEBwAggNwVkxEgIQgECSCSA0JDl7+O5HAKHBjxDvQwACEIAABCpIAKGhgrAxBQEIQKCKBBAaqggf02UngNBQdsQYgAAEIAABCAQngNAQnBUjIQABCCSZAEJDkrOH734EEBr8CPE+BCAAAQhAoIIEEBoqCBtTEIAABKpIAKGhivAxXXYCCA1lR4wBCERH4KHFy2VG/Rx7wovGnisXjz03usmZCQIQiAUBhIZYpAEnIAABCJSdAEJD2RFjoIoEEBqqCB/T6STQsqdF/vjYk/LTOffJlk3P5oM8ru+xMvzi70j/bxxfUuBq3qtHTpP1Kzbazx91bC+Z39woXbruW9J8PAQBCMSTAEJDPPOCVxCAAASiJoDQEDVR5osTAYSGOGUDXxJPwCkGOAPq3LmTzF/SKEd/8ciSYqWioSRsPASBRBFAaEhUunAWAhCAQMkEEBpKRseDCSCA0JCAJOFicgiYQoCqOLh29pVy+JGHiFnlMPrHl5YsNCSHBJ5CAAKlEkBoKJUcz0EAAhBIFgGEhmTlC2/DEUBoCMeL0RDwJOCsZpgyt14GD+0PMQhAAAKhCCA0hMLFYAhAAAKJJYDQkNjU4XgAAggNASAxBAJBCOzauUu+O/AyeePVtyTMEYm/v/iy/PKeh+W3D6yW7e+9b5tSz59yxkAZN2VkQQ+GYkcnNj32pNx721LZsGZz0TnUm8rmnCkL82PV3w7t1VPO/8FwGfDNE1xtdunWRZasvUP+8ucXZcENd8vzW16w7Zx65iCZMO0H9IoIskgYA4EABBAaAkBiCAQgAIEUEEBoSEESCcGTAEIDiwMCERFwVjT06n2YTGmqt49OeL1M4cBtjLPho5fQUGwe5+0UgWwubpQu3VqbTOrxSmg4+V9PlIebV7Rz1fbTeCYipEwDgZokgNBQk2knaAhAoAYJIDTUYNJrKGSEhhpKNqGWn4DbJl4JDpeMP8/1tgk1fvFP/tN+/2v9jrOrAt587W0ZOWyCXRmhXuYRDDehwauS4v/efEea73xQOu/TOX8N5lN/eEZGnV1vz6uEg0XLZttCiNOmKU44Yzpt+BC70mLb1u0y8qwJ8sYr7f0sP2ksQCC9BBAa0ptbIoMABCBgEkBoYD2kmQBCQ5qzS2wVJ6CqGm6f/TO5Z35zO9tKcLhq1uhAjSCDVC5oMcAUGopdeenXQ8IUIcwKBdMXdTXnjIWT8rEVe6/i8DEIgZQQQGhISSITFMbAcesaM5K7MmNZ07q/1OP6//vk2wOkzro+k7G+ImJZ2Zbc05bkvrdyTr8tIlbOLbSBY1YdZdV1mp3JWd8Uy7LUmGw2+7xlZWa8vvPVpX+eP7z1bKDx0nYtkek9Xj7wOmXXqstcZ2Xkq3vtdv7eyjl9Pe0mCDOuQqAdAYQGFkWaCSA0pDm7xFY1Aqpfwk+b7pcnHt/SzocgTSJLFRqUMa8KClOQUNUMS9fdId0PPCDvX7vKiOZGObrPkfmjE2qg8xiGLU4MrxfJiV2xYYoQVYOPYQgknABCQ8ITmDD3BwxY3anuS1ZzLpv5ppXLXbAnk/u3zlI3UIsFOpxsNvfBbsl9du0t/V8zQ1TPy5c631CXy422LCvjFn42m/3Vzm3vnrf+J9/ert+37faxmnOi7GYu2JPZ42l35x7ryPW3nvhqwtDiLgR8CSA0+CJiQIIJIDQkOHm4Hn8C6kjCvQuWypI7H8w769zkuzWDNCPzOsZg/t2sRtDPqoaS6kjGWRcOtY9kvPbSGzLitDF2w0mEhvivHTysXQIIDbWb+2pEPuDC1V0yPTJ/lpzV08pZT+cyuWMsKzOlZcfuuY/MH/j+kLHrL8xmcosskbpctuW8ld1X3ycNDVnlqxYprFzdt7O53G7LkiktO1ua1HPqPeu4ztNVpYQSIHJZOW9l9xV7n3WzKzJVPz9o7JoLrUym1a4l56382N5nq8EJmxAoBwGEhnJQZc64EEBoiEsm8CPVBNRNEOPP/7Edo3kjhV9jRjU+iNCgxilRY+bEpoKbJNTfdaUBQkOqlxjBpYgAQkOKkpmAUAaM/f1hGdm1MZOp+8dsNrvLktxFBWKC8b5TaNAiRC6bbZFMbuCq2f1/bx6t0CJGxqo7PJvNPpjt3jLskYaBe2yRYuzqwzKSKWJ37/sIDQlYSLhYEgGEhpKw8VBCCCA0JCRRuJlsAm4NG/+592EF12FOnXdVvmFkmKMTTjKqF8MDP/u13NywoEDY6HHgAYErGvRVlj0OOoCjE8leenifQAIIDQlMWoJdNisWLJHrTtj/hIaGBsuuWGgVBPYKEabQYIoIlsj1zufsZ9uOR1hWp9OzuexDptBgVixILnd9j5dfa2huHt6y1y5CQ4KXFa4HJIDQEBAUwxJJAKEhkWnD6aQRcKsm+OiDHfmNfynXWDr7JTiZzL1+kdy/aFm+guKoY3rJ1SOnyfoVG+2hzl4RQZpB0qMhaSsPf5NIAKEhiVlLrs+6IWMuaz35QXbbgA1zv7XNjGbI2DUn5KzMI9lcNmtWLXj93Xy2mNDga/ff15yQ69zebnJJ4zkE2hNAaGBVpJkAQkOas0tsFSWgxITLzvyhDL/o23Ly0H7yqZ4H2/bVkYYbr52f3+B7HWWYe990+0YKdcxi8hWNdi8F9fI7OqHtXn71CBnwzRPy/Rh+8P+usq/INPsxmJUSxa639LtSU4OlGWRFlxjGaoQAQkONJDoGYZo9FizLcq1KyB+PaJGnTCHCTyhQ4TmrHrq/9OoUVbVgChAiuenOagb1rK54yDnsxgAbLkAgMgIIDZGhZKIYEkBoiGFScCmZBMyqBa8InJULuuqgWMRBhAbd5NFtHvN55xWXfuPV+17HONR7CA3JXKt4HW8CCA3xzk+avDOFgFy25ftmbwZbKGi7kUI1e8xZ1q8OfOmEYc3NVqtQ8CWrua0J5IMHvdLvTPV3Jxt97ELEOsCshthrN3N4zrK+72z0aM//xcxiK6OaTBYeuUgTf2KBAEIDayDNBBAa0pxdYqs4AXWt5W8fWC1rfvd4viJBOXFc32Nl+MXfyfdg0I6pjf+Dv/id3NZ4V368GnvFpEvk6sum2RUJfkKDmkvZvfe2pQWNIIvZ/ONjT8qCG+6W57e8kGfkNR6hoeLLCIM1TgChocYXQAXD3ysEZLq5Xl3ZdjOEauZo9mEIUgmhwvCqetCNIEX87GYOl5xMc6t4qCAmTEGgbAQQGsqGloljQAChIQZJwAUIQAACEICAJoDQwFqoFAGvYxHavmdFQoCKhiFtPRbEkk7Oqy39jkXsFSIKKyEqxQU7EKgUAYSGSpHGTjUIIDRUgzo2IQABCEAAAh4EEBpYGpUioCsOxLIePPClV4eZtz4oH/Y2fMztdFY8mLdVZLPZEau6r7pbGhrs2yoGXfHoN6w6614rk/l4Npv91UFf73dm8/C9RyvylQ65XMFNFDpuLVJkc7mdO/dYR66/9cRXK8UEOxCoJAGEhkrSxlalCSA0VJo49iAAAQhAAAJFCCA0sDwqQSDI8YdiFQ/m82JZVjab3aVO8mUs63j1/1UMuWz2zh3b3h29/iff3q5johFkJbKLjaQQQGhISqbwsxQCCA2lUOMZCEAAAhCAQJkIIDSUCSzTFhAI0gjSOq7z9IzkrvSqeFCiQafjOl2UzeUuyWSsr4i0Cg65jDTX5TrNWnHzvzwtYuVMw0EaQWq7OY+KB1IJgbQQQGhISyaJw40AQgPrAgIQgAAEIBAjAggNMUoGrkAAAhAoIwGEhjLCZeqqE0BoqHoKcAACEIAABCCwlwBCA6sBAhCAQG0QQGiojTzXapQIDbWaeeKGAAQgAIFYEkBoiGVacAoCEIBA5AQQGiJHyoQxIoDQEKNk4AoEIAABCEAAoYE1AAEIQKA2CCA01EaeazVKhIZazTxxQwACEIBALAkgNMQyLTgFAQikjMDA8Y+evk/uo3W/vfnUd6oVGkJDtchjtxIEEBoqQRkbEIAABCAAgYAEEBoCgmIYBCAAgQ4QGDxu/W9Fcl8VsebldnW6ZeW8vv/XgelKehShoSRsPJQQAggNCUkUbkIAAhCAQG0QQGiojTwTJQQgUF0CSmjISW6wZUlGRLaKZd2a26fTLStnVE5wQGio7hrAenkJIDSUly+zQwACEIAABEIRQGgIhYvBEIAABEoi4BAa9BwVFRwQGkpKHQ8lhABCQ0IShZsQgMBeAi17WuRHo6bJuuUbpaGpXoac3r9DeFrnmy7rlm+QhqYJMuT0kzo0X0cfjps/HY0nyufzbFZskIY5E2Tw0JPEsqK0UP1gjfpLAAAgAElEQVS5EBqqnwM8gAAE0k/AQ2ioqOCA0JD+dVbLESI0RJz91156Q0acNkY+/ZmDZX5zo3Tpuq9tQf3H8ZbNz8runbvlq/2Oi9hqtNMpX68eOU3Wr9goU+bWy+ChHdvEResdsyWJgNe6V5+Ti4aOkU/1PFjmLW6Urt1aPydBX0/94Rm5fPhE6Tekr0xfMKnDG83C+a4RK+TOVcUzvX6ObP79U3YIpw0fImMbLpOu3boEDalgXEf9KcloQh7KsxncV6YvDJ+rJISJ0JCELOEjBCCQdAI+QkNFBAeEhqSvIvwvRiDVQoPeMG98dLPMX9IoR3/xyLKvBi+hQf3H8aiz66Vz504V86XUYBEaSiXHc04CrZvCeunUqZPMa26UY/q0fgY7IjTs2rlLzhk0Ug7o8TGZt3hWyZt57WtH52uNZaxs27rdroTYZ9/O8uZrb8uMhZNK8q2j/qR5FdYKm6nzuk9t2ZO7NrTilebkExsEIACB6hLYmpXcv/Xf/8SlDQ1WNipXEBqiIsk8cSSA0BBxVryEhmf+9LyMv2CyfOJTH5emn0+T7gceELHl6KZDaIiOZRpmmnv9Irl/0bKSqlvsdX/hZPnEJz8uTfdOk+4Hta77jggNDy1eLjdOmmeLDMf0OcoV8dxpi+T+25cFOgah5rtp0jy5tch8xfKonp85samtuqLjv7C3+jNfbl080zO+NKwrHcOt0+6w19fkOT+UIUNPEilyDOLh5hVy4zUqV+lmQ0VDmlY4sUAAAnElELCiQXIia6xM7roT9ztxVZQig+KC0BDX1YFfURBAaIiCojGHl9AQsZmyTofQUFa8iZu8I0KDV7AdERqCAAwjNASZr9iYW6ctkvtuXyYXjTlXLh57btGNckdtpfH5MEJDGuN3iwmhoVYyTZwQgEA1CfgJDXsFhpWrGhoaIqtiMGNGaKjmCsB2uQkgNERMGKEhYqBMV3UCCA3FU4DQ0LElitDQnh9CQ8fWFE9DAAIQCELAS2iohMCg/UNoCJIpxiSVAEKDI3PqbLUqg96wZnP+nVPPHCTnjTxLDj/yEN88ewkNfgJEULvF5imlEkHFueCGu+X5LS/YsalYx08dKVPG3ujZDDKor8Vg6TiO63usXD//annwF7+T2xrvku3vvW/3sTjljIEybsrIfDNNPZeK0Ryr/n5or55y/g+G2747X26+KptXXnd5QT6DjgtrX42/ffbPZNm9/2XH5nx16dZFlq67o+AoTUf5hvXRK0+qhH9G/RzXty8a2/brvc8nwqtyoZSKBpvLVU2y4VHvz6bt88Q5ouocnS+nz2q+WVc1yeNF5isWnj4ykcu1N6ZvrtD9G/p87Ri5bt5Vcuv0n0jznb+SznbPisKjH63+zJXHH91U8N3zvcvOkiOOav/doz67C2+8R5576r/zn90fXn+5rHxorf0dZh9FaLs9Q/vxqZ6faNfXwu+GC1e/zhgk3xs5TI446tC8r85Y1TEH9ZlWvSvUZ/rfJpwv51x6Rr7tgHpfrS83fiPGnGNXh+imnG4+qO8I9b1s+uD7BZ2QAQgNCUkUbkIAAokm4BQaKikwaHAIDYleQlE430lE7hORM0Rklog0iMjuKCaOwxwIDUYWVOO6+kum2htC9R/o3fbrKv/711fkice3BG7iWIrQEMZulEKDuZFUG4Ejeh9mCw7qn9UGWHFw3joRxtcgQsMXvnK0XWqubrgwfVDPHnVsr4KbO3Tsyq9evQ+TY7/UW15/+c28KOTcSJrjdT7V+Bee/R+ZuejafHPQUsYFsW8KP3q8Xk8qPuVTj48fIJdNuCAvqHSUb1hGxXKk+iuoNfLclhfsdaEEmkN69bQfOeHkr9n/83tFJTQoLhMvnSrbtrp/NvWmPajPrfNdl2/g6PysO0UAtzidtnSOVePLM877li1k6c3357/8ufw6V8LY3198uaB/RFh/HmpeLjPrm+xNuvOz+43vDJCHl6ywr37sqNBQ4NfQk6Tbxwq/E01OOtbPfeGzsmvX7vz3pv4uUQxNAUHxU2LDs0/9d/v1NahtfVkipg/qKst/KOKD33pMyvsIDUnJFH5CAAJJJqCFBrFkXWsPhvIdkfDihNCQ5BUUie8IDZFgrMIkYW6dUN3MvzvwMnlv63ZZtGx2wa/d6pfD8ef/uN3G1y2ksEJDWLtRCQ3mhvTa2ePz1QDql8Op426yNwnqZQoNYX0NIjToCoarZo3O+2D6ZtpXG44br50vU5rqC/Kjb/RwVgcELfkPOi6sfS3k9P/G8fYNBPrl9fco+Ib1McjHMigfr8+D2zWWYSoa9E0DW9/dJrc/cFPBL9jqs3nlBZPlyGOOKPilvliPhlLmK8ap2NEJ80YKJQi4CRhh/THnnHTTOPnmsJNt99Rn97rxs/NXbOqqCvVeKRUNHfFLxTpx5hVy6pkn21eP6jzt23VfWbJ2kfQ4qHseabGjE2F9CLKekzAGoSEJWcJHCEAg6QQGj1s7KVOXfezr+61+pFw9GPwYJUBoUL8wjReR74vIQdLaiWqXiCwRkV+KyDIRaWmLU22a1a/y6peoB0Vktojs8WNQ4+8jNCR1AYQRGvTmz60kPMw8YYWGsHajEhq8Nrsq13rD+8arbxUIDWF9DSI07Phwh+t1n8X8c86r/X3nrXcL5lIb5KV3PeR7nWjQcV7xFLPvdluDVw6j5BuUUZDPdrWFBn0cIt9s0XC6tex/mmx4ZHPBJr6Y0NB65GGOjNDNG9vNN102PLLJVRRw4xVUaDA3/uY8+gjGhaP1cYG97+pjDaY/upqh35C+Mn1B4S0XemP++itvFlRMlCI0PNysjs40yYWjv1twjEF55+aXtvHRBx+1Y+c2XkdZTGjQxyuC+hBkPSdhDEJDErKEjxCAAAQ6TiDmQsPX28SET7QJDO3+81JEBovIehFRzTIPE5Hfi8jBIvKkiKgzze92nFKqZ0BoSGp6wwgEejNlloebca96eJ14bYrNcWGFhrB2oxIaim0evXo9hPU1iNDw6c8cXHA8Qj+jqxScxyfc5vTKs964q19Xp867SlRlgdsr6DiveLzsewkYXjmMkq/T1zCfBeez1RYagnIxqwWKCQ36Pb/PepDjE4pVEKHBrTeCudG+b9EDctzX9h5Ncfvu0f60bswfkMnG0Qg93qvfQilCgxYAVH8JfWSmwK9fr5MdH+zIiwrFbLRycr/GspjQ4OfD6l+vk48MH5L67yqn3wgNackkcUAAAhAoTiDGQkMXEXlKRP5ZRJ5pq2j4k7R2wfqkiAwVkR+LyDki8lib0KCe+ZmIfEdEbhSRax39BpRwsaqtyuFzIvJy23y1vEwQGpKa/aCbK3NjXSxWtWGdv6Qxf7bfbWwYoaEUu1EIDX5NI93eL8XXjggNOs7du/e0a5aofHn8kU3yxIYt8uEHH9lm3IQgNa7p+kWy5E5VvSX2WXZ1RGPAN08oaDIZdJy5mQtiP8zRiaj5BmGkfv1WzQQ1Qx3fZw7/J7tpn355CQ1Bnu9ojwZdsbBu+caiX0POYwleQoO5Eff7rFdCaAjrT+9j/1l+NGq6rFu+oaBiIWqhIaxfx/Q5qujxjFKEhrwPKza4NvfUMXsdSUnqv7eU3wgNSc4evkMAAhAITiDGQsMFInJ7mxBgVi0ED679SISG9kwQGjqyoqr5bClCg7P5YVj/SxUagtqNg9AQ1NeohQanIOCc30sIUo335kxZmG8aqZr2Nf18WsFND2ouv3Fh7ZtHUJzNIJ39JPzEn6DrMIyPZi8Mc367imRxo3Tptq/9Zy+hwX5+6BjZvrXwNg31/LzFjdK1275tm88x8qmeB+f/puYM2qPBFBoamuplyOn9A6EIIjR4HWUIZMAY1JGKBq8KBC8f/MZHVdHQbp6hJ7WeyizyirqiwRQaVGNL1QhS9XuohRdCQy1kmRghAAEIiCRAaFD9GKKqPkBoQGhIz8ceocF7Uxb26ERUG2G9uooJJmqM29EJ7bPatJsNIYPmWTXLU80k1Q0XzgaN5qr3GhfWvh6vOv+rKwv19ZZu16VGxTesj0E+7dU8OoHQ0D5DlTg6gdAQ5JNRvjEIDeVjy8wQgAAE4kQgAUKDOioRtKJB/Tp/f9vRiZmqp3zb0QlVHbFQRPbxYK+OZLj1cxggIj8UkVNFpK7t2bUi0iQiDxhNKMOkNOicqgmmOuahjo7McLl20qxE+LWInC0iOw1H1PvK1nVtzTEzIvKXtmaZdxtNMotVNASpdlDizco2FkeLyEtxOo7C9ZZtKyJM80G/X/VGnDZGnL0H/BoAFtv4mvaKHSnwauLo5m+xeNVGe+SwCeLVDDKor0E4efW90JtbbauYmBBUaFD++AkcXkKIqpa4euQ02fjo5nbHZ9zs61x0P3B/1x4UYXMS5Bs0KkZOW9UUGpQvuhlk/yHHy/QFkwL9qh2kGWQ/e77CZopBODvHdKSiQcc3c2KTuDV3dF0nbVdbuo1Xn91RZ9WLVzNIde2k89YHrwaSuhlkUL+irmhQsetmkP0G95XpCzueq1LyW41nEBqqQR2bEIAABCpPIMZCg9nYcXdbj4alPpt7L6FhiIio69eOFZEebY0lnxeRd9o2xeqfR7bdZqGSYM6jBAZVVbHZ2LCrMdNdNv/FEmhu2oPOeX7b8RE1r1Ns0e8pNs4NvupVoW7jUHErgcH5Ume6tTCB0FD5j100FkvZgKpfnc3rHrUn6j/g1y5/XIadf1pR58IcnTA3vkHtmr98mzdkmOKAmtfveIPX9ZbOcnpzHq9nwjJyxu1s1qiuwpt8RaNdAaDtF/vF32zmqHtoqM3TpMtn2h3zj/7ikfmc/eaXq+wrALWAEXRcWPvKYNjbLDrKtxQfg3zSOiLCdbRHg14rFw0dK9u2bpdrbxovpw5Tovfel9tnU98s4SYm6A2xms+8HrKUdaye6ajQENif759mH1/wGm/+XfllHg0xKxRGjNG3W1j2lZhamHA+087OmScXHJ/Q3M/8/r+KZVkl92goJiY4fVDVQMpWQa5WPC5nntfqQ1peCA1pySRxQAACEChOIMZCg3Jc92no3BbFn0VkhIhsamv+6AzOS2jQ44IenVDVEFe22XBu8NX/f0hE1Ple5d+9ASsbSpnTFAG2iIi6T1yJI0qEUQ0wVVPMC118UBUQqhJD3cRxuYjc1VbBoKok7hARVXJ+ioisaxMi7hMR1RxNXQ3aYDTQpKIhzl8g5sbr0F49Zf/uH2vn7ugfX5rfiOoNlRqkxvfpq4Q3kee2vCDPb3lBgtyAEFZoUPOHtWuOV5v0I3ofZvunzv2fNnyI3fzQT2jQG2F1/aKOVz2v5lFHE1S5/22Nd7WbJ6yvXutDczrw491tv5VdMxb1nIrl6sYx+SlM28q/bvt1zedGDTJ7NJi5d/ZHKGWcM09+9tV4p/ijA1FrS8U9/OLvtLsJo6N8wzAK+tm1j7EMr7cb8il2Kl9njzjdvvLQ7xWF0JBnP3GO7YPXZ3Pe4lnStZsSkVuP3lw+fKLkcjlXn7UQkQs4X7E4Oyo06PhUVYPyN0h8+viE9l9/htSz+p+dPSj0tZiaScH3xtlDZOndD7a7yUJXNQTxq9SKBrdcnXXh0PyVmlqICOKD33pMyvsIDUnJFH5CAAIQ6BiBmAsNKjj1q/w9ImJecakEB3Us4peOTX4UQoOupDiwyJENLRr8l4icZVRCeCVDCwMHBZzTPAZhigr6CIU6DqGEkKcN8UHbNscrUUbdwtFiOKYY3Ski/9F2FaiqeEBo6NjHqDpPm5tNLw+cG3JnQ0D13Oe//Dk5cXBfUf/x26Vra4M8r1cpQoOaK6xd81d/9bzalI+bMlJWPLhGZtTPCSQ0qOfUL/y3TFloVw+oTeQpZwz0nSesr26sTE5z758h98xvtv+nXvp2CPXrpfOl4l5ww922MKFeSkS4ZPx58uTGp2XpXQ8VHGtQ+b999s9k2b3/5dsfIcg4ZS+ofTehQ8fy+stv5htTmlUp+v2O8g3qY5hPpbneVH4mzR4vg4f6N2aMSmgo9TPSMPoGuxJC+XzNTeNsAa2A89SFsuFRVY3X+grzWdfPRCE06Piapt5u9/No588FQ/PNOfV76rM7Z+rt+fjUZ/eKay+xK3a8bqVQedRM7O+Ns4fI2CmXycqH1ooSOibP+WEBIz+/hl1wWl7cKVVo0J8rZ67M5o/qM+HK5uS+MuzCvT6EWdNxHovQEOfs4BsEIACB6AgkQGhQwarN8UAXwUH9Uq9+EXyvjUgUQoM+kqCu1HTr26BMBa2M0Inq6JzmEQpVcaBEFtW7QokwqipBVS44bbkdqXBbOBydiO7jxEwQaCUQtFdCUnm5NbM0Y0l7/EnNW9L99ruVIunx1Yr/CA21kmnihAAEap1AQoQGM02qweE1bSKA+jVe9RvQVQVRCA26WkHN9bjHEY2jRERVPHwY8EaMjs7p7O+geHj1iNDHJtyqHRAaav0DT/yVIZD2jbYWGrwaZ6pflsef/+NAx3EqkxGspIEAQkMasiiC0JCOPBIFBCAAAT8CCRQaVEimoKCOBeg+Ckp4cLt1QmMIUolgigJ++NRtFUNF5BWfmxaimFNXNaibMz5waQCpfdVCgzrW4byJAqHBL6O8D4EoCKRdaFBNJsdfMFmeeHyLXbY/4Jsn2D0l1Ev3/DB7RUTBlDkggNCQjjWA0JCOPBIFBCAAAT8CCRUaVFhaNDCbMqquzFEJDaoiwOvohB9W5/taaCh1TtUA7EkR+WzbjRlqfvPmCNMeFQ0GjVRfbxl2FTK+cgTSLjQokmrT9+Avfie/uv+3+Z4S6u+qYZ/qBaBuxPhUz4MrBx1LqSeA0JCOFCM0pCOPRAEBCEDAj0AKhAYlLkRZ0WBeG/k5EXnZp1rBD7F6v6Nzms0nF4iIuubT69aLYtdeuvlKj4YgGWQMBCAAAQhAAAIdJ4DQ0HGGzAABCEAgCQQSLDTozfdOo09CXcCKBlOcMBspqpTpWyfUL3FuV0eWkla/6yiLzakrN5TPuvmj6s+gbp1QsR8tIi8ZYogav1JEVBWE8t/t1olrReR5EflFW4VEkFsnzOs1tb+mSLGjyHGOUphF8gwVDZFgZBIIQAACEIBANAQQGqLhyCwQgAAE4k4gpkKD2iQ/JSIbReQBEfmtiLzfxvKTInK5iFzd1qthmoiomxj2OHo3KCFC3c6gbl/QL1NE0FdFqtsbDhWRvxqbdS1iKBHi+20VBOYVkdqHF1028l4pDzPnvW3xmEcmtL8qHlO4eMjRi8Hc/CufFSt1O4fi01NE7mi7EvPiNt+VgOElNKhYzN4QjW1NKNUtH+oaNd2UUwk8xfpGVO1jgNBQNfQYhgAEIAABCLQngNDAqoAABCBQGwRiLjT8s9GTwC0hagN9qSEm+N06Yb6vNsf6pZo6mv0Y1AZ/WVsFgWowqV76BorjRUT/zevmBzdfS5mzWG8HUwC4QESUOKHFEFOIUEKC83V327WgW9vEmWJCg9uNF3q+XSIyXkTGiYiqADnGUV1R9Q8RQkPVU4ADEIAABCAAgb0EEBpYDRCAAARqg0BMhQYFX/36rm5NOENETjA292pzu0REZovIE47rJ/2EBjWvGjNLREa3/bOab7KI3Nj2q79OvBp3ooj8UEROFREtTKgjB38UkZtd7PstGq85/yIif3DMaR6Z0D0ozGMepgDgdaxBHZEYJSIfbxNs/txW5fFLQ5Qo1qPBZOGcS4kTqsJB8VB5+CeEBr/08z4EIAABCECgxgkgNNT4AiB8CECgZgjEWGiomRwQaPkIUNFQPrbMDAEIQAACEAhNAKEhNDIegAAEIJBIAggNiUwbTgckgNAQEBTDIAABCEAAApUggNBQCcrYgAAEIFB9AggN1c8BHpSPAEJD+dgyMwQgAAEIQCA0AYSG0Mh4AAIQgEAiCSA0JDJtOB2QAEJDQFAMSweBlj0tcvXIabJ+xUaZMrdeBg/tn47AiCIWBNT6+tGo6bJu+QZpaJogQ05Xtw/xgkA4AggN4XgxGgIQgEBSCSA0JDVz+B2EAEJDEEoVHpPUzfBrL70hI04bI5/+zMEyv7lRunTdt8Lk/M099YdnZNTZ9dL/G8fLjIWT/B9wjFC52bL5Wdm9c7d8td9xoZ8P+kA114CXbfX3+TN/KvcvWiYXjT1XLh57btBwyjYuinxEMYcOUK2vy4dPlH5D+sr0BdeIZbndahQOh5d4of7+H7PulPsXPSAXjj7HzkcU9sJ5V3y09n3DI5tkXvMsOabPUVFOn9q5EBpSm1oCgwAEIFBAAKGBBZFmAggNMcxuNTeZHcERd6Fh185d8t2Bl0n3A/cvWQjRQkXnzp1k/pJGOfqLR3YEmeez1VwDxYQGXQ0SF6FBb+w7daoreSMbxRwqkWp9nTNopBzQ42Myb/Es6dpNXdnc8VcxoUFXT4wY4y80qM/nRUPHyrat222hLSohpFiEmsnWd7fJkrWLpMdB3TsOpAZmQGiogSQTIgQgAAERQWhgGaSZAEJDDLNbzU2mwjH3+kX2r9ZhjxbEXWh4aPFyufGaeR0SCJ750/My/oLJ8olPfVyafj5Nuh94QFlWUDXXgJ/QsPHRzbZQc3Sf8ogsTqB6PTY01cuQ0wuPuqh8XHlhg/zjJw+SOfdeX9JGttgct05bJPfdvizQMQi1vm6aNF9uXTwz0l/u/YSGINUC5hyK71HH9opUDPH6EGhx41M9P1ERe2X5MFZhUoSGKkDHJAQgAIEqEEBoqAJ0TFaMAEJDxVAHN1TNTWaahYbgGaj+yGquAS/bdjXH8HrpP6S0YyelUi0mNJQ6Z9DnwggNQecMO85LaAhzTEOPPeSIf5J33t4qu3fvqUiFwcPNK2RG/Ry5cPR3Y3m0I2wuKjUeoaFSpLEDAQhAoLoEEBqqyx/r5SWA0FBeviXNXs1NJkJDSSmL/KFqrgE32/pvmx57SpasvUN6HFSeSg43kAgN7RtMavHhj+uf9BUMzD4JN//sOrl+/M1SqaMMt067w66OmjznhzJk6EkiHW9ZEflnLY4TIjTEMSv4BAEIQCB6AggN0TNlxvgQSL3QoMv5j+t7rFw//2p58Be/k9sa75Lt770v6pz9KWcMlHFTRro2Lnzztbdl5sQm2bBmcz5jp545SM4beZYcfuQh+b/52bis/gI559IzXLOu5l5ww93y/JYX7PfV/OOnjpQpY290vRlBbRrMGNQzh/bqKef/YLj9rPkK65cq/Va/Prq9gpzJL3Z0Iozfbvb9YilHHpuuXyRL7nzQXie6H4Pf8RC1Zu5dsFR++8Bqe40Vy4+OM+waUM8FXZt+XzVBbatfxEef+yPPIxOl5HfTY0/KvbctzX++nJ9Hez1OnCOSax+FXo9upfnquZkT50i/Ie59CJzPbP2/9+zeBWZ5f+scTZLLtTd+0Zi2Rphtm2aVi1lXzZXHH91U+D1x2Vly+FF7vyf8cqHeV/lYeOM98txT/53/Phg35TK5bvzsgpssVD7GfO+aQMc0HmpeLjPrm+wGldfNu0quuXyG+B23UDH9fOEv7fWvGZx6xiD54bTLXXtPOP0+5Qz1Pdbqt5ctNxvquQkuNpyM1Xfe9y8/2/7Oi1sDzCB59huD0OBHiPchAAEIpIMAQkM68kgU7gRqRmj4wleOtn9NU9caqg3NEb0Py2/u1Xll5y0J6j/k6y+Zam8W1RV13fbrKv/711fkice3FGw8FVa9+VSNAXft2p0f06Vbl/xm022jbm7sTZ/UP+tnzT4J2o7yqVfvw+TYL/WW119+M79Rc9oI65c6q658em7LCzYbJc4c0qunvXJOOPlr9v+Kvbw24WH9LiY0VCKPpg21ofn7iy/n+1UUExrMNaNi+PyXPyd/e+Gl/Bpwu+ki7BpQ84ZZm8XyVYptz9wMHSPbtwZbl2oOp+3eX/isbNn0rD19a6PCSfLsk/7r0U1o0McE9u26r+uv/VqIGNEmGLjNEfSzoGxNvPQ6u8Gi2/dEmJsWTHHD6/sg7JWZuhnj/735Tr5ZZkGVgcv1m1qYUAKD/g7Q3wnqe8nZ1FEJpffMb7YFCfV5UUcztMim8un2jD5S4WljzSLp8fHWxpE6n2rs4KEnyT98rKus/vU6+eiDHSU3AI37fxAgNMQ9Q/gHAQhAIBoCCA3RcGSWeBKoGaFBVzBcNWt0/pd/cwNsbuj17QTvbd0ui5bNLqheUL/cjT//x3YzNS1OmPOoDYJpQ49X/7G9dN0d+eaB5jPXzh6f90n9cjd13E22WKFepl/qP7hvvHa+TGmqL/BJ34RQzEZQv5TNqJtBhvW7mNBQyTy63SrhJTToNfPGq2+1u/pR/XJ/zagZ9ubLSzgKugbCrk2vr51S1p/XXMXye/nwetm3a+HmtHVjP0a2bX1fzLjV/Orz8uTGP8u//fD7eXPFjk64iQRePQ3UhG7XLRZrWFisR4N5o8LtD9wkRxx1aN5nFceVF0yWI485IlATRPNGiEk3jZNvDjvZnkt9H6iqgM2/f8r+/2GFBi0amD0S3P6mHTdFGjOmdkzbjkF43dih4m8YfYMtwDgbTwa1oUSFbEvrsRFnVYTyZ/mvHpWTTj1BunaL3zW6Hf3XPUJDRwnyPAQgAIFkEEBoSEae8LI0AjUjNOz4cIfrbQP6l1Xz12b9N7cqBH1W3e6833a9od60udlwG69S5WZXp9DctAa5+UGPf+etdwtiLMWvcggNXkvTy+9iQkMl8ugUBEx/vISGYvk0820KVKWsgbBr04u9r+1Bl8kbr7wV+uYR017hr+mNckzbLRUFthdM8j23H1Zo0Lzdjk+4iQqlCg26AmHE6NarJc3+A26CRrGvaD2XOt7gvHZSc3z9lTdDCQ06LlVlZVYhmEcpTFtu1Q/aZzehYdeu1us88345ejC4NYIMY0MJDa+/3HolZ63dWoHQUNp/0PAUBCAAgaQRQGhIWsbwNwyBmhEaPv2Zg9sdj3SxITQAACAASURBVFCgdDWAuQHUGxvz6IAJddXD68Tc8Pqd23erEChWNRC2EaCXmFGKX5UUGrz8LiY0VDOPyi83pkHypZ9T3f51ZUspayDs2vT6MijFdpgvFjXW5jJqmmx8ZLPMa24VGvTf1i/faFfmDHZcV+lmoxShwXOT3da/QR+b0Dn12swWq2jQ7/l9TwQ5PqGOM9y36AFpmDPBPoJhvopVaBTLiT4i4bzxQVcUOKst3G6xULZf/vtr8sDPfm33azCf8ZpH++TWCDJvY3Bfmb7wGru/QjEbpsii+tCo/3Xt1iXsUkzceISGxKUMhyEAAQiURAChoSRsPJQQAjUvNDg3gB/bfz+5euQ0u5dDsVeYBoHOTZ3fxjTI+48/skme2LBFPvzgI9tNp/jhtSk2Y/LabEZ9dELbVHEF8bsUoaESefQTGswqF2cM5pEHJTSY68ytaqXYzQ9h1qYbyyDrS38GglTUBMmvU2gwxQe/78pShAa3zblXlUEpFQ3m/H7fE35Cg5+Q4Pe+1+dFiSfOagZTWHG+p4UBtwaY6jlnM0gvIUON9WLtZ8OtGaQ+hqL8Ut+7F4/7npx14dBUCw4IDX7fCrwPAQhAIB0EEBrSkUeicCeA0PDSGzLitDH2vfJBNoClbIKjEhrUf7zrmxDc/DDFjzgJDWH9LoVxMaEh6GbZrwIkTkJD0JgqITQEyW+lhQYVt/P2CdU41a1yoaNCQ9i+Cc6c+AkJfu8Xm083jTXH7Nm9R9b87nG7KkuLIKYN3dRSPfPpz3zS7rHw+a8cXXAzj1fPBm3HraLEfEY3dSxmw/TZeUOFs+9D2v4Fj9CQtowSDwQgAAGPjdgZsz8Sy+ry3v7du/7tzhE74ASBNBGoeaHBeXRCbdbD/prrt0GN6uiEnkdtHsyGkHE/OhHW71KEhkrk0U9oUJUGXgJAFEcn/CoRwnwxRXl0omh+q3R0QufK/FV//co/2NdemscmzHFufQC8jk6E3fz75SbKoxPmLQ1+drVIYja2dN4q4TZHsV4Larzuz2AetQhrw+t7QOX0ow8+Su2NEypuhAa/lcv7EIAABNJBgIqGdOSRKDyEtDNvfl9E/sG+EX793x5yubE+2eiKNURUkelNklszSLfrCEvZBLtt6oo141O/3o0cNkHUDQZ641qsn0GchYZS/C7G2KsZZCXy6CU0eK0jM45iTUfd1pnbGlDz+TWdDPpp9V1/Z00I1AyyIL/NjXJ0W8NH5Ydbj4Z2rMrUDFLbVzcWrFu+QdRNDqv/a72o4y3OowylVDToXMyc2CRuDRyD5kGPK9YMUq2FUWfV72266HIlpZ4nqADiPPawe9duu7Hj1ne3uV4J6oynmNBg3qAxYkxro0zViyEKoSEf34oNdj8LVRlh2f/2StcLoSFd+SQaCEAAAl4EEBpYG2kmUDMVDfpaxKnzrhK1sVMvdfZ38hWNga8d1AtB/Yf/2uWPy7DzT7P/VEpFg9f1gubf1dxOocHtV3O9aYzq6ESpm9mwjRK9/Hb7wJlcVJzVyGOxXHvl01xnTpEk7Bow7av17LwaUr3vXJteX16l2Habq1iVhZlffXRCzdH6i3u95HLSLgZ1Fei6FRtkzI//LW/OnmfiHOk/5HiZvmBSwcaymEigJtDHJw45oqe88/ZWUc1E5y2eVXC+v9gcxQQAc0NtXknZ7nvi+6f53qzhNZf5dzWv3zENfaOE37Wazpsnsi1Z+xpJJcrYNhw3SDhzbwoapphgXmuZ97dtLr/jFk4bf9r4tBzQff+Cq3wLjmSsWSQ9Pt49lf9+RmhIZVoJCgIQgEA7AggNLIo0E6gZoeHAj3eXLt26yPNbXrAbih3R+zD7n9XrtOFD5OrGMQV51psk9cdDe/WUPn2Ptd9/bssL9nPmLRWlCA1qLv0rvLah/VNHI9Q56dsa7yooxTd90ueotT9qjqiEBn0MQc+p/Dp7xOmtV/gVeXlxCOu3mwk9dzXzqPwqlmszTjX281/+nPzthZdsIUu93K5LDbsG1Dxh1maxfJVi222+IPk1hQY1h1rb98xvtqdT67b3Fz4rWzY9a/9/JQSagoJ5FECNNdejn9AQZKNebA5P22Nar7PUQoRqVOj1PeEUNrxyoo9PSK71O8f5fbDghrtl8pwftruVQs/nd5zBtOt2Y4QZq9nbQfW2eObJv8iV140qECAebl4uM+qbRMeuhBy11tV34+e+cKT8eskKuXXxTDmmz1F500FttLS0tAofKzbIcV87Vg7p1VNUb4lfL1lp21NiSFqrGRQshIY0/2cXsUEAAhDYSwChgdWQZgI1IzSoXzLn3j/D3tyYG5yrZo2WU88c5Jrjv7/4ssyZstCufNAvtXk8cXBfu+t5l6772n8uVWhQz/7ml6vklikL7f9AV5uoU84YKOOmjJQVD66RGfVz2p35V76oDYcWSdSG4JLx58mTG5+WpXc9JPOXNMrRXzyyw36Z1R7Kr0mzx8vgof2LfhaKcQjjt5sRc+5q5TFIrtUv8vfetrRgzajrD6+87vKCX2bNGMOuAfVs0LXp9+VVim23Of3y6xQa1BzOZ9Tm+ltnDS74bGlbrb+UN8q2ra2fk0k3jbevxvQTGtSv6PNn/VTuv32ZvXF36z/gN4f5K72yfc1N4wo2+yoXTVMXyuOPunxPXDBUunRr/Z4I8lL5mDP1dtm2dXv++2Bsw2Wy8qG1oo5pFBManFUK6riC18utWaMaq9bvnXN/IZt//1S777xhF5zW7qaH3zywSuZMafVX5e/7l58t3zh9gPzo8unyx/VPuvIOakON+/mCX8rjj27K+6I+S+OnjpIjjjo0CM7EjkFoSGzqcBwCEIBAKAIIDaFwMThhBGpKaJjf3FjQOT1huappd/3EnJqGQ/AQgECqCCA0pCqdBAMBCEDAkwBCA4sjzQQQGtKc3RTFhtCQomQSCgQgUJQAQgMLBAIQgEBtEEBoqI0812qUCA21mvmExY3QkLCE4S4EIFAyAYSGktHxIAQgAIFEEUBoSFS6cDYkAYSGkMAYXh0CCA3V4Y5VCECg8gQQGirPHIsQgAAEqkEAoaEa1LFZKQKpFxoqBRI7EIAABCAAgSgIIDREQZE5IAABCMSfAEJD/HOEh6UTQGgonR1PQgACEIAABCIngNAQOVImhAAEIBBLAggNsUwLTkVEAKEhIpBMAwEIQAACEIiCAEJDFBSZAwIQgED8CSA0xD9HeFg6AYSG0tnxJAQgAAEIQCByAggNkSNlQghAAAKxJIDQEMu04FREBBAaIgLJNBCAAAQgAIEoCCA0REGROSAAAQjEnwBCQ/xzhIelE0BoKJ0dT0IAAhCAAAQiJ4DQEDlSJoQABCAQSwIIDbFMC05FRAChISKQTAMBCEAAAhCIggBCQxQUmQMCEIBA/AkgNMQ/R3hYOgGEhtLZ8SQEqk5g9YYuMrDvjqr7gQMQgEB0BBAaomPJTBCAAATiTAChIc7ZwbeOEkBo6ChBnodAFQlMbuouU0ZvraIHmIYABKImgNAQNVHmgwAEIBBPAggN8cwLXkVDAKEhGo7MklICu3buku8OvEze27pdlq67Q7ofeIAdqdffK43BS2j408anZffO3fLVfsdV2qXI7P39xZdlzpSFsmHN5vycx/U9Vq6cerkcftQhkdlhIgjEjQBCQ9wygj8QgAAEykMAoaE8XJk1HgQQGuKRB7yIKYHXXnpDRpw2Rj79mYNlfnOjdOm6r+2p198rHYab0PDUH56RUWfXS5duXQrEkUr71hF7KobLh0+UXC4nh/bqKft3/5hs2fRsfsqGpnoZcnr/jpjgWQjElgBCQ2xTg2MQgAAEIiWA0BApTiaLGQGEhpglBHfiRUBv2vt/43iZsXBS3jmvv1faezeh4aHFy2VG/Rw56theBeJIUN9a9rTI1SOnycZHN9vPH93nyKCPRjZO8f3P+34j5408Sw4/srV6Qfl1++yfyT3zm20RZcnaRdLjoO6R2WQiCMSFAEJDXDKBHxCAAATKSwChobx8mb26BBAaqssf6zEnoDftF409Vy4ee27eW6+/VzqccvRosKs1ho6R3bv2yJK1d0iPg1qPi8ThpcSGH42aJuuWbxSqGuKQEXwoBwGEhnJQZU4IQAAC8SOA0BC/nOBRdAQQGqJjyUwpI1Dwy/6SRjn6i62/7Hv9vRrhl0NosKs1htdL/yGFVRzViM/N5tzrF8n9i5aJU/yJi3/4AYGOEkBo6ChBnocABCCQDAIIDcnIE16WRgChoTRuPJVQAqqx4IIb7pbnt7xgR3DqmYPs8vyHFv9Olt71kMw3BIWgjSCff/rF/JydO3eSy+ovkHMuPcOV0JuvvS0zJza1b3B43eX5IwL6QW2/+4H720cYnvzDn9vZee6jEQW3Tvg1qdz02JPy06b75YnHt9hmlL+nnDFQxk0ZKX95+kW7t4PbSx8dsecfdJm89+72dtUOpgAzr7lRjjGOXDjjVn0Xzv/BcJt/2JcWGqhoCEuO8UkhgNCQlEzhJwQgAIGOEUBo6Bg/no43AYSGeOcH7yIkcFvjXfb5fvVSG9133t4q2997395sqzP/u3fvKWieGKQR5Oe/crQsufPB/BxqPvWaMrdeBg8tbFaoj1voDX7vL3w23+BQ+WCKHGqMtv+FrxwtYomsX7HRtnNE78PyQsng8esKhIZiTSqd8auYteCiqgP6fO0YWfnQWnluywv239UND4f06mnHc8LJX7P/p49VfLrnwTJ/caN06dbaHFO9CkWIvf0TWhs71ksuJzLk9JOk235dZdXD62THhzvEKUj4pVvZv2joWNm1azc9Gvxg8X5iCSA0JDZ1OA4BCEAgFAGEhlC4GJwwAggNCUsY7pZGQDdvdG7o1S/814yaYQsOQRs+6rm0YDB13lX2s+rl1YjRtG+OV1UA82f+1D4K4GW/mB0lNFx96Rv52zC8mlRqv5zxK/s/nXu/fH3QV+2jIX6NIIv1ptBHLo46ppfMW9woXbvt2zrfqGmy8ZHNBaKC+vvv/vMRGfitE/O+e2VWVUP89fm/ye8f2SS/fWC1nSuOTZT2OeCpZBBAaEhGnvASAhCAQEcJIDR0lCDPx5kAQkOcs4NvkRDQxwneePWtopUGQRs+em3albO6osCsjvCz73UdZRA7fS/+jYw77+/S/cDWho1uQoC2/85b77armnACNv13awSpjy0Uq9gwObZWIIyRT/U8OC8+hE2qtqme69X7MLlk/Hl5YSfsXIyHQBIIIDQkIUv4CAEIQKDjBBAaOs6QGeJLAKEhvrnBs4gI6I2813WPbptnv0aQ6hiDswLBS2jwu27STZzQ9pUdt1/v9TOm0ODlc5irOIuN9at2cOOoRI5zBo2U1195Uy749/9n92Xo0nXvcYsgKVbzqv4Z85pnyTF9jgryCGMgkGgCCA2JTh/OQwACEAhMAKEhMCoGJpAAQkMCk4bL4QgUu6XAa3Pu1wjSqzrATdQoVgWgInF7xq8KQT9jHp3w8tnPvkmz2NGIoI0gVePKo41GkKoB5/gLfiySa20+qSoSzrpwaGDBAaEh3HpndPIJIDQkP4dEAAEIQCAIAYSGIJQYk1QCCA1JzRx+ByJgVga4lfu7VROoiYM0glQbauev83qjrqsdglyF6XymmH0dtH7GbAbp5nMQ+ybIYqJEsUaQ+r3du/a0u41Cza/6LNy7YKndOFO9VHWJ7uPgl0iEBj9CvJ82AggNacso8UAAAhBwJ4DQwMpIMwGEhjRnl9hab0IYeJl4VSDojXXYRpBuxybcRA0/+15CSJAjDOpYhSk0uD3jZ99cIn5HI9wEEf285mgfT3HcRmHa0D0bPvog/I0TLGcI1AoBhIZayTRxQgACtU4AoaHWV0C640doSHd+az66Yhtt8/aIsI0g3fomdOQIhLpqcum6O4o2ddTJNJtHnjhyRf56y3I3gvQ6VqFvm1BHI/xug9C3UKxfvlGmNNXL4NMLrwCt+QULAAiICEIDywACEIBAbRBAaKiNPNdqlAgNtZr5Gonbq6mi6hsw+YpG+6pE9TKPVXhVGZh/V70GzGsq9bEFNZ/XXM5NuDpOMHLYBHHehhHGztr/Od0WGkppXvn3F1+2myxefvUI+wiI340TbhUNxTj+aePTckD3/eXwIw/JrzZd0bDLPmKxSHoc1L3oSlRx/WjUNFm3fKNce9N4OXXYoBpZuYRZywQQGmo5+8QOAQjUEgGEhlrKdu3FitBQezmvuYj1BlkFfmivnvLO21ttgUGV+X/uC0fKw83LC6599GsEqTbleg4lOBzR+zB5fssLNtfThg+RqxvHFDA2KyfU9YzHfqm3vP7ym6I26erlFCDM6zD1RF52Jjd1t4UGL5/V82b8ap7eX/isbNn0rD21eQTEtKvtSS6XPwphVi6o91UVRjuObY0gzcqF4/oeK4f06il7du+Rh5tXtAo7AasZzFsr/Kolam5hE3BqCSA0pDa1BAYBCECggABCAwsizQQQGtKcXWLLE/jNL1fJLVMW2htjJTaoaxaHnH6SXD1ymmx67KmCYwt+jSDVxnnclJEFzQ31nKee6f6Lu5rzhmvm5cUF5Zgae97Iswp+8Vd/N+1PnjNBfnnPw/kmik47Wmjw8lkDcFYeqHm+ddbgdrc/mOOUmDBp9ngZPHTv8QaTo3r/qlmjCzguWXuH9DjoANvspseelHtvW1oQs2J35XWXt4vZa6lS0cCHuBYJIDTUYtaJGQIQqEUCCA21mPXaiRmhoXZyTaQJIVCsEaQzBC00JCQ03IQABAIQQGgIAIkhEIAABFJAAKEhBUkkBE8CCA0sDgjEjIBX00U3NxEaYpY83IFABAQQGiKAyBQQgAAEEkAAoSEBScLFkgkgNJSMjgchED0Br6aOXpYQGqLPATNCoNoEEBqqnQHsQwACEKgMAYSGynDGSnUIIDRUhztWIeBKoFhTR7cHEBpYSBBIHwGEhvTllIggAAEIuBFAaGBdpJkAQkOas0tsqSeA0JD6FBNgDRJAaKjBpBMyBCBQkwQQGmoy7TUTNEJDzaSaQNNIAKEhjVklplongNBQ6yuA+CEAgVohgNBQK5muzTgRGmoz70SdEgIIDSlJJGFAwCCA0MBygAAEIFAbBBAaaiPPtRolQkOtZp64U0EAoSEVaSQICBQQQGhgQUAAAhCoDQIIDbWR51qNEqGhVjNP3KkggNCQijQSBAQQGlgDEIAABGqQAEJDDSa9hkJGaKihZBNq+gggNKQvp0QEASoaWAMQgAAEaoMAQkNt5LlWo0RoqNXME3cqCCA0pCKNBAEBKhpYAxCAAARqkABCQw0mvYZCRmiooWQTavoIIDSkL6dEBAEqGlgDEIAABGqDAEJDbeS5VqNEaKjVzBN3KgikRWjY8Kd9ZMt/7yO9DtkjA/vuSEVuCAICpRJAaCiVHM9BAAIQSBYBhIZk5QtvwxFAaAjHi9EQiBWBNAgN776Xkdvu30927MxI7yN2yTmnfRgrxjgDgUoTQGioNHHsQQACEKgOAYSG6nDHamUIIDRUhjNWIFAWAmkSGnbvtuSMb3wonz9yd1lYMSkEkkIAoSEpmcJPCEAAAh0jgNDQMX48HW8CBUJDvF3FOwhAwElg8Ph12RWzT6wTkRx0IAABCEAAAhCAAASSQwChITm5wtPwBBAawjPjCQjEhgBCQ2xSgSMQgAAEIAABCEAgFAGEhlC4GJwwAggNCUsY7kLAJFAOoWHAv6/uXbdPp1sssU7RtrItuefEkunvfbh16aaFQ9s1URg4du1NdRlrfE5yy1bO7nems8Ji8Oi1J0onWZPNyoc7dmSOeOy2E97Uc/s9S8YhAAEIQAACEIBAGgkgNKQxq8SkCSA0sBYgkGACUQoNAwas7pT5UufZGZErvJAoIWHr+1u/Z4oNAy5c3aWuR91zlpU5VCQ3ZcXsfg3O573EBGWzU5+6pZLJnO71bILTg+sQgAAEIAABCEDAkwBCA4sjzQQQGtKcXWJLPYGohAa14a87LvNLy6obms1md0nG+vF772+dqwQF9Z7Vp9MsVbGggOZy2XNW3tz/fg23/78/enjnTtYfcyL75XJ7+q+eM2iDCb6YmGCKFNnsnnNX3TLgvtQnjQAhAAEIQAACEICAiCA0sAzSTAChIc3ZJbbUE4hKaBg8du1FkrHusEUGS/qturn/xgKxwKhacB6PaD0WYa3JZnPtjkWoOYqJCXuPVOR253JW/9Vz+hWIFKlPIAFCAAIQgAAEIFCzBBAaajb1NRE4QkNNpJkg00ogCqEhyNEHsyqhndDQJlLkcrnNb739P/2fuuf8D0zerRUP8secWPs5xYQ2gWNRLpd74q23P+z/1D2nFDyb1rwRFwQgAAEIQAACEEBoYA2kmQBCQ5qzS2ypJxCF0NBWkbDWq5rBrkoweik4hQa/Zo40gkz9MiRACEAAAhCAAARKIIDQUAI0HkkMAYSGxKQKRyHQnkAUQkNeKMjlNm/9YGs/t1slvKoegjRzpBEkKxcCEIAABCAAAQi0J4DQwKpIMwGEhjRnl9hST6CjQoPZBLKtUuEMN2heDR99G0EWuZGCRpCpX54ECAEIQAACEIBAEQIIDSyPNBNAaEhzdokt9QSiFBqKXS9pVj2YfRj8GkHq51QinLdK0Agy9cuTACEAAQhAAAIQQGhgDdQoAYSGGk08YaeDQJRCg1dFgxYTRMRyXm2597aK3Ac7dmSOeOy2E97UZAeOWXNKXV3mv9Rzqv8DjSDTseaIAgIQgAAEIACBaAhQ0RANR2aJJwGEhnjmBa8gEIhAR4UGZUSLBeqfs9nc+atu6XdPgViQyd0nVl0PZxNI+9m2qy1bxYTWZ+3jGH3qplqZzNV6nmzWRYgYu/amuow13m3eQMEzCAIQgAAEIAABCCSYAEJDgpOH674EEBp8ETEAAvElEIXQYPZpaBUbsrssy/qjZVlf15HnpOUnW9/fdoWzUaTu0WBlMgc6KanrLnOSuz1jZebnJPefK2f3O1NEcmpckCaS8aWOZxCAAAQgAAEIQKDjBBAaOs6QGeJLAKEhvrnBMwj4EohCaNAb/8xxdZdkxLpELOvLWnDIWNYvWsSatfrmE//s5YwSG+o6Wz+pszID7Odacs+JJdNVdUNbtcQikdzUFbP7Neg5aATpm1oGQAACEIAABCCQcgIIDSlPcI2Hh9BQ4wuA8JNNICqhIdkU8B4CEIAABCAAAQgkjwBCQ/JyhsfBCSA0BGfFSAjEjgBCQ+xSgkMQgAAEIAABCEAgEAGEhkCYGJRQAggNCU0cbkNAEUBoYB1AAAIQgAAEIACBZBJAaEhm3vA6GAGEhmCcGAWBWBJAaIhlWnAKAhCAAAQgAAEI+BJAaPBFxIAEE0BoSHDycB0CCA2sAQhAAAIQgAAEIJBMAggNycwbXgcjgNAQjBOjIBBLAggNsUwLTkEAAhCAAAQgAAFfAggNvogYkGACCA0JTh6uQwChgTUAAQhAAAIQgAAEkkkAoSGZecPrYAQQGoJxYhQEYkkAoSGWacEpCEAAAhCAAAQg4EsAocEXEQMSTAChIcHJw3UIIDSwBiAAAQhAAAIQgEAyCSA0JDNveB2MAEJDME6MgkAsCSA0xDItOAUBCEAAAhCAAAR8CSA0+CJiQIIJIDQkOHm4DgGEBtYABCAAAQhAAAIQSCYBhIZk5g2vgxFAaAjGiVEQiCUBhIZYpgWnIAABCEAAAhCAgC8BhAZfRAxIMAGEhgQnD9chgNDAGoAABCAAAQhAAALJJIDQkMy84XUwAggNwTgxCgKxJIDQEMu04BQEIAABCEAAAhDwJYDQ4IuIAQkmgNCQ4OThOgQQGlgDEIAABCAAAQhAIJkEEBqSmTe8DkYAoSEYJ0ZBIJYEEBpimRacggAEIAABCEAAAr4EEBp8ETEgwQQQGhKcPFyHAEIDawACEIAABCAAAQgkkwBCQzLzhtfBCCA0BOPEKAjEkgBCQyzTglMQgAAEIAABCEDAlwBCgy8iBiSYAEJDgpOH6xBAaGANQAACEIAABCAAgWQSQGhIZt7wOhgBhIZgnBgFgVgSQGiIZVpwCgIQgAAEIAABCPgSQGjwRcSABBNAaEhw8nAdAggNrAEIQAACEIAABCCQTAIIDcnMG14HI4DQEIwToyAQSwIIDbFMC05BAAIQgAAEIAABXwIIDb6IGJBgAggNCU4erkMAoYE1AAEIQAACEIAABJJJAKEhmXnD62AEEBqCcWIUBGJJAKEhlmnBKQhAAAIQgAAEIOBLAKHBFxEDEkwAoSHBycP12iEwePy6m0VkbIiIb1kx+8RxIcYzFAIQgAAEIAABCECgggQQGioIG1MVJ4DQUHHkGIRAeAIDJqz+ZKfdnf8qGenq+3SL7NhpvX/E2ltOfc13LAMgAAEIQAACEIAABKpCAKGhKtgxWiECCA0VAo0ZCHSUQIiqBqoZOgqb5yEAAQhAAAIQgECZCSA0lBkw01eVAEJDVfFjHALBCQSqaqCaIThQRkIAAhCAAAQgAIEqEkBoqCJ8TJedAEJD2RFjAALREQhQ1UA1Q3S4mQkCEIAABCAAAQiUjQBCQ9nQMnEMCCA0xCAJuACBoASKVjVQzRAUI+MgAAEIQAACEIBA1QkgNFQ9BThQRgIIDWWEy9QQKAeBIlUNVDOUAzhzQgACEIAABCAAgTIQQGgoA1SmjA0BhIbYpAJHIBCMgGtVA9UMweAxCgIQgAAEIAABCMSEAEJDTBKBG2UhgNBQFqxMCoHyEnCpaqCaobzImR0CEIAABCAAAQhESgChIVKcTBYzAggNMUsI7kAgCIGCqgaqGYIgYwwEIAABCEAAAhCIFQGEhlilA2ciJoDQEDFQpoNApQgYVQ1UM1QKOnYgAAEIQAACEIBARAQQGiICyTSxJIDQEMu04BQE/AnYVQ0t+zyzM7v9mLW3nPqa/xOMgAAEIAABCEAAAhCICwGEhrhk6X+QvgAAIABJREFUAj/KQQChoRxUmRMCFSIwZOz6PstvOeFPFTKHGQhAAAIQgAAEIACBiAggNEQEkmliSQChIZZpwSkIQAACEIAABCAAAQhAIM0EEBrSnF1iQ2hgDUAAAhCAAAQgAAEIQAACEKgwAYSGCgPHXEUJFAgN6//2UK6i1jEGAQhAAAIQgEABga8f+q91lmVlwQIBCEAAAukmgNCQ7vzWenQIDbW+AogfAhCAAARiRQChIVbpwBkIQAACZSOA0FA2tEwcAwIIDTFIAi5AAAIQgAAENAGEBtYCBCAAgdoggNBQG3mu1SgRGmo188QNAQhAAAKxJIDQEMu04BQEIACByAkgNESOlAljRAChIUbJwBUIQAACEIAAQgNrAAIQgEBtEEBoqI0812qUCA21mnnihgAEIACBWBJAaIhlWnAKAhCAQOQEEBoiR8qEMSKA0BCjZOAKBCAAAQhAAKGBNQABCECgNgggNNRGnms1SoSGWs08cUMAAhCAQCwJIDTEMi04BQEIQCByAggNkSNlwhgRQGiIUTJwBQIQgAAEIIDQwBqAAAQgUBsEEBpqI8+1GiVCQ61mnrghAAEIQCCWBBAaYpkWnIIABCAQOQGEhsiRMmGMCCA0xCgZuAIBCEAAAhBAaGANQAACEKgNAggNtZHnWo0SoaFWM0/cEIAABCAQSwIIDbFMC06VmcDJYx/9gUjdd6VOVh34v69ObW4e3lJmk0wPgaoTQGioegpwoIwEEBrKCJepIQABCEAAAmEJIDSEJcb4pBMYMHb1YRnJbMxk6v4xm83+Ktu9ZdgjDQP3JD0u/IeAHwGEBj9CvJ9kAggNSc4evleUwEOLl8uM+jm2zYvGnisXjz23ovYxBgEI1AYBhIbayDNR7iWghQYR6wBLMhet7L7iPmloyMIIAmkngNCQ9gzXdnwIDbWd/9hG/9pLb8iI08bI9vfe9/SxS7cusnTdHdL9wAPKHkfLnha5euQ0Wb9io23rqGN7yfzmRunSdd+y28YABCBQWwQQGmor30QLAQjULgGEhtrNfS1EjtBQC1lOYIxP/eEZGXV2fVHPKyk0KEeoaEjgQnK4rASj+bN+Kvffvkw6d+4k1//H1XLi4L7JD4wIUkUAoSFV6SQYCEAAAp4EEBpYHGkmgNCQ5uwmODZTaKB6IMGJjJnrSmj40ajpsm75BtuzhqYJMuT0k2LmJe7UOgGEhlpfAdWPf+CYVUdZdZ1mZ3LWN8WyLOVRNpt93rIyM17f+erSP88f3q7ccOC4dY0ZyV2Zy+UeOujr/c5sHm4VNHMc8u9rTsh1zjySzeV27pbcZ9fe0v81Han5LP0Zqp9/PKgcAYSGyrHGUuUJIDRUnjkWAxBAaAgAiSGhCSA0hEbGA1UggNBQBeiYtAkMGLC6k3yp8w11udxoy7IyblhUs8ad2949b/1Pvr1dvz/gwtVdMj0yf85YdYdbItd3f+nVKc5bI7zEBGWzro/VbFmdThfJTe/x8msN3DjBgqwVAggNtZLp2owToaE28x77qMMKDfpYgz5O8fzTL8qCG+6W57e8YMd66pmDZMK0H+R7Ksy9fpHcv2iZ/Z5bY0dlv/6SqXaPiP7fOF5mLJzkeXRC+6pK8ecvaZT/ffFluWXKQvvZa2ePt23r199ffFnmTFkoG9Zszv/t0F495fwfDJcB3zyhoOdD2JjUhKU8ox1587W35d4FS+W3D6zO98bQvpkxmHbsmJsb5aMPP5KfNt0vTzy+Jc/7vJFnyeFHHiKbHnuy3XtmLszFGNqHiXOkS9cusmTtIvnLn//aLuc/vP4H0rVbax+NudMW2Ucm3F4qjnnNs+SYPkfF/rOBg+kngNCQ/hzHMUJ7w/8lq9nK1X07m8vttjKZhpYdu+c+Mn/g++o967jO01XFghIgctmW81Z2X51v2Dhg7O8Py8iujaqZo2RyA1fN7v97ESuXFyKKiAl7RYrM4TnL+v7Kj9EIMo7rA5/KQwChoTxcmTUeBBAa4pEHvHAQ6IjQcPK/nigPN69ox9Q8gmH2W3A7muEmRHj1aDCFhm98Z0CBbS1SmJtzr2Q7/TBFgyAxOYWGoM+o50xhxc0/Mw6n0ND7C5+VLZuebfeYEn1OGz5Eltz5oGsu5i1uzIsAeR8unSrbt7o3AFU+TF8wSVqLeNtElTahoVis8xbPkq7duiA08C2TGAIIDYlJVaocHTJ2/YXZTG5RLpttcRULjKqFbDb74EGv9Duzubn1eMSQsWtOyFnuxyLU+8XEhL1HKrJZN7upgkwwEHAQQGhgSaSZAEJDmrOb4NhKFRp0yGqDO27KSNm2dbuMHDZB3nj1LfutKXPrZfDQ/mLeaqErEY7+4pH2mF07d8l3B15mP2O+5yc0uOHW1RJmPGoDvmjZbPvXfvULvumfWV1h2lNz+8VkCgBBOahxThZT511lV3E4b9rQ7NzsqPGT50xo5X3WBHnjlVbe6mW+N+qsCfJ623tTmupl8On97THKh4uGjpFtW9+3mU+59So56ZRWH340apqsW95620dDU70MaXvG5jNxjkjbb2Y2n4aRsu297TLqrHp5/ZU3257Z24eBoxMJ/lKoIdcRGmoo2TEJ1Xn04YT9T2hoaLAKrpd0VDw4hIY2kaJFnvogu23Ahrnf2maGVqziYdDYNRdamcyinMezMUGEGxAoCwGEhrJgZdKYEEBoiEkicKOQgN+tE05xwNyUe/36rje96hhEsU20l8gRVGjQG2vl4+7de+yNs3k1prlhVz4FsRckJqcAUMozzmMktggxdIxdZeBVnWFXYixulC76iIJxLEW9Z1YueB1ZKXajR6sIMdYWMcyqBlNocKt2mDlxjuRyrULH9AXX2P3MEBr4pkkCAYSGJGQpXT7urUjwriooJjTQCDJd64FoKkcAoaFyrLFUeQIIDZVnjsUABDoiNDg3y+ZcXptl8+9hN8N+1RdmhYTblZxhKyic4oRXTEE4mIKLU7xRdmzfBl1mVygo35esvUN6HHRA0as+i4kGbu/ZPoyaJuuXb7RFmXnNjXJMn9bqEu3DOYNG2hUKrT4skh4HdW/1oa2iwS3Wy4dPlFwuh9AQ4PPGkHgRQGiIVz5qwZu8UJC1nnSrSFAMvKoeTAHCsiwaQdbCgiHGyAggNESGkoliSAChIYZJwSXvX/m92BTb3HoJDeaRAS0AfGz//fLVB8WqJsyNrdf82lc3O90PPKBgIx3mqEaUQoMpcvitu3IJDcoHLSQE8wGhwY8T7yebAEJDsvOXNO9NoSBnWb868KVXh7nd+uB1/MG3EaTR20FyuWnmrRI0gkzaasHfqAkgNERNlPniRAChIU7ZwJc8Ab8qASeqUoQGt+MT6taBEaeNsW9d8GrOqGzXotBgHpEIW7Wg8+X2XBihofUoRmtzRyoa+MJIKwGEhrRmNp5xOSsS3PozKM+9qh78GkHq5+zbKiw5z7xVgkaQ8VwTeFU5AggNlWONpcoTQGioPHMsBiBQCaFBueHs7XDC4L4yo36O7aGzHD9IjwZnXwQ1T5iKBvNoRSniSdhn/I5OeKUqSqHB7+hEUR84OhHg08SQpBFAaEhaxpLtb5CKBi0miCWdnFdb7r2tIrdjt+Q+u/aW/q9pIoOuePQbmU51D6vnstnsLuetEjSCTPbawfuOE0Bo6DhDZogvAYSG+Oampj2rlNDgvHHhiN6HyfNbXii4bUInolShoVjjSTV3kGaQQfotOIWToM+YPSmcjSorITQoGwU+GLdRFPsQUNFQ018RqQ4eoSHV6Y1lcFossETqstnsiFXdV90tDQ32rRNKLLDqrHutTObj2Wz2V+a1lup9U4TQzw545KRM5rhOky2RH6lKBjUum8194BQizCaS2e4twx5pGLgnloBwCgJlIoDQUCawTBsLAggNsUgDTjgJVEpocIoA2g/nsYlim3i/Hg3OZ4tdb+l1hWRQ0SBsRYNT6FB9KfT1luo9xedPG5+WnzbdL8cd/3m5eOy5NqIoKxq0D5cPr7dviTCvt/T1IWRFgy1qTFsk99++zI7DyZVPIgTiQAChIQ5ZqC0fzKoGdUWPXX0gsiljWcfbV/aISC67584d294bvf4n395u0tE9GjKZun90Usu2yBNWJrdILKspl80+bIoJts0+VrNldTpdJDfd7N1QW/SJtpYJIDTUcvbTHztCQ/pznMgI/W6dUEF19JiBBmNumvXf3DagpVY06M2yecWlW1KCHtVwigMduXWiGAOnj0FFkChECK9F29BUL0NO779X7ChBaFBrS99Ioe203nYxS1SPDl4QqDYBhIZqZ6A27auNf6fjOl2UzeUuyWSsr4i0Cg65jDTX5TrNWnHzvzwtYuXc6CixwbJ2LaqTzKA2oeJ5y8rMWHnAinsGbR1yvhIbMiLTu7/06hTdaJJGkLW5zoi6kABCAysizQQQGtKc3QTHZh5p8AojKqHBacvtmkflQ0eEBi02/PGxJ2XBDXfbxzP067i+x8rwi79jX8NovkqpTijlGW3z7y++LHOmLJRnnvyL3QxTvRSLk4f2l3MuPUP++XOH592LQkxwE3NC+1CC0KCC2LBmszSMvkG2bW39Yc5sMpngjw2up4QAQkNKEkkYEIAABHwIIDSwRNJMAKEhzdklNghAAAIQSBwBhIbEpQyHIQABCJREAKGhJGw8lBACCA0JSRRuQgACEIBAbRBAaKiNPBMlBCAAAYQG1kCaCSA0pDm7xAYBCEAAAokjgNCQuJThMAQgkEACA8c/evo+uY/W/fbmU9+plvsIDdUij91KEEBoqARlbEAAAhCAAAQCEkBoCAiKYRCAAAQ6QGDwuPW/Fcl9VcSal9vV6ZaV8/r+XwemK+lRhIaSsPFQQgggNCQkUbgJAQhAAAK1QQChoTbyTJQQgEB1CSihISe5wZYlGRHZKpZ1a26fTresnFE5wQGhobprAOvlJYDQUF6+zA4BCEAAAhAIRQChIRQuBkMAAhAoiYBDaNBzVFRwQGgoKXU8lBACCA0JSRRuQgACEIBAbRBAaKiNPBMlBCBQXQIeQkNFBQeEhuquAayXlwBCQ3n5MjsEIAABCEAgFAGEhlC4GAwBCECgJAI+QkNFBAeEhpJSx0MJIYDQkJBE4SYEIAABCNQGganzuk9t2ZO7VizLqo2IiRICEIBA7AlszUru3/rvf+LShgYrG5W3CA1RkWSeOBJAaIhjVvAJAhCAAARqlgAVDTWbegKHAAQqSCBgRYPkRNZYmdx1J+534qooRQYVKkJDBROOqYoTQGioOHIMQgACEIAABLwJIDSwOiAAAQiUn4Cf0LBXYFi5qqGhIbIqBjMyhIby5xkL1SOA0FA99liGAAQgAAEItCOA0MCigAAEIFB+Al5CQyUEBh0dQkP584yF6hFAaKgeeyxDAAIQgAAEEBpYAxCAAASqQMApNFRSYEBoqELCMVlxAggNDuQte1pk/syfyv2LlslFY8+Vi8eeW/GkBDGo/Nyy+VnZvXO3fLXfcUEeYQwEICAi6rPzo1HTZd3yDdLQNEGGnH5S1bjwOXZH78XltZfekIuGjpVP9fyEzFs8S7p261K13JXTMBUN5aTL3BCAAARaCWihQSxZ19qDoXxHJLyYU9HAakwzgZoQGtR/tF49cppsfHSzzF/SKEd/8UjPnOqx61dsjLXQ8NQfnpFRZ9dL586dfGNK8wImNgiEJRAnoUF9ji8fPlE6daqTec2z5Jg+R4UNJ5XjvbggNKQy3QQFAQhAoCoEBo9bOylTl33s6/utfqRcPRj8AkNo8CPE+0kmgNDgyF4YUaKaiX/mT8/L+Asmyyc+9XFp+vk06X7gAdV0B9shCcy9fpFdNTNlbr0MHto/5NPlHx53/zpCIE5Cg/ocX3lhg/zjJw+SOfdeLz0O6p4P7dZpd8j9ix6QyXOqW3VRKutW/5fJ5Dk/lCFDTxIJcVGjFxeEhlKzwXMQgAAEIBBHAggNccwKPkVFAKHBQVJXCvT/xvEyY+GkqDgzDwQKCMR9Ix93/zqynOIkNBSLo5aFBi8uCA0dWfk8CwEIQAACcSOA0BC3jOBPlAQQGgyaupph02NPydJ1d1AlEOVKYy6EhpisAYSGyiSiIxUNCA3/WmdZVlmuUqtM9rECAQhAAAJBCCA0BKHEmKQSQGgwMqeqGUaf+6OiPQ/efO1tmTmxSTas2Zx/8tQzB8l5I8+Sw488JP839cvbiNPGyHF9j5Xr518tD/7id3Jb412y/b337b4Kl9VfIOdcekZ+/EOLl8uM+jniVUmh5/v0Zw6W+c2N8u7bW+359f/v0nVfey6n3abrF8mSOx907eWgYrl3wVL57QOrbb/U69BePeX8HwwXFZP5ChuPmy9+DEx7pXK+ffbPZNm9/5XnfNWs0flYfvPLVXLLlIWu7zk/wKXa94tR59ntCyNo81G1UTbtBMmbc52oZ8x+JPoIRxj/wq6fi4aOkU/1PFjmLW6Urt1a12vej1HTZP3yjTKlqV4Gn956lET/et3na8fIdfOulrnT9q7loP0M1Od0wY13y/NPvWDPqdb1uCkj5brxN7VrBlns1/JSxAnFZ9ZVc+XxRzflY1XfB+OnjpIjjjq0IEazuaHKgfqOyeVy7ZbJiDHn2A1qLav1HIKbDRXj9y4blrcR5F9OrvOcMUi+N7L9PH5xPdysvsuC+e/lm1cuqGgIkk3GQAACEIBAUgggNCQlU/hZCgGEhhDUlBBRf8lUe6OqOtV326+r/O9fX5EnHt/SbiOvN+aq8eSuXbvzY7p065Lf1JsbS31kQ73vVk2hN4D6Gafw4BQavvCVo+0z0aqppRIP/v7iywX9AMxYFILPf/lz8rcXXsr75hQ8wsajN4pKDAnKQKeio5xVvO+8vTUfy7Wzx8uqX6+zWSiRxysHUdkvZkOdPVe5fG7LC/L8lhdsIeqQXj1t0yec/DX7f8VeOg9qDfbqfZgc+6Xe8vrLb+aFL6dY4bVO8hv8kdNsLlpoCOpfoPWzYFL+XH7rBrE0oUGtTedabmiqlyFtgoQXr9YN+xxR+3WVkyN6H2YzN/Nj3joRpdCg59q2dXv+u0Ll6YVn/0dm3D4p3/TRzaadg+bl8txTxdeIysHES68T04b5fRRUjAkzT0FcQ0+Sbh/raq8/My7l/8PNK+TZp/67pDVuikzO2yUQGkL8C4uhEIAABCAQewIIDbFPEQ52gABCQ0B4u3buku8OvEze27pdFi2bXVC9oH41HX/+j+WoY3vZ1QZq029uCNXGxvxlXY83RQW3X5e1a24NKv2EBl054XbLho7ljVffanezxqbHnpRrRs2wN+lmo8Kw8ZhCg/bFj4F6pqOcp867yq4KUS/dZ0BzVIKDrtTQwo2ZsyjsB4nR9C1sM0i1Kbzx2vn2L/9mBY2XUBVWaNCsivVosHM06DJ54xWf9dOuOqE0oUFtpNVnKOjG2dyoqmcn3TROvjnsZDs09Wv8deNny+bfP2X//3IJDerYwH2LHpAGn0aOxTbOxXo0qBycM2ikbH13m9z+wE0F1Qvq++XKCybLkccc4XsFZNh5whyHCDPW+TVMRQNHJwL+q5lhEIAABBJNAKEh0enDeR8CCA0Bl4izosB8rJgQsOPDHe2OYnjdbOF1fMJtsxhEaPDaxPod03DbhGt7YeIp5ZkoOZviiJOFFjTeeevdgvxEab/YDSZRN1v0iqccQkOY9aOPSXSkokGJBUEqGMzPpK5m6DfkeJm+4Jr8UQMtJqlN+uuvvFlWoWHJXQ/aG/1iV1aWKjSoioeZ9U1y4ejvFhylUPHpYx4bHtnkK86EnUeJB0vvekhuXTzT9ypOhIaA/3JxGfb1QxEaSqfHkxCAAASSQwChITm5wtPwBBAaAjLTG0Oz1N18dNXD68TchBfb4Knn3Daa+pndu/cUHJ9w2/z6CQ1uZ/L1JuRqR7m826+J6siD6UdH4vHyxY1BlJzN6gjncRQvESBK+155Lvb3gMux3TCveKIWGopV3mintKiwa9ceWbJ2kX1lY0eEBmf5fBBGqp/D/bcvKxAS9HNe/RaiPDqh+yx06lQnU26dKCed8i+ubpcqNOhqhz5f23v0xu37yK8KRIsBqg+GPsJTMM+v18mOD3bkBQvdf8EvLjUHQkOQleo+BqGhdHY8CQEIQCBJBBAakpQtfA1LAKEhADFzc1VsuCrv1kcVStmYu23iwm4g/ewW+5Vdx+a2Qfebt5hwElRoiJpzWKEhavvlFBqUr48/skme2LBFPvzgIzt1TrFL/a1cQsPGRzfbx4SO7nNku4+EWY5fDaHBr3FjJYQGZWPutDuk+c5fibT1iJg48woZ+K0T7aNVhaLMWHETU7yOTpj++30fFRMaSplHx6UazKpmleo7zy2uYkKDWh+33/Qz+eD9Dwvc/8zh/yTfveQ7dvUJRyeoaAjwr2aGQAACEEg8AYSGxKeQAIoQQGgIsDyC/IrrnKaUjbmaw1mWHrZywc9uUoSGoL0LisXbEaEhCvvlEBpU/vRNIm5L1xS7EBo2VK2iQedGNWFtmnp7/uYJ1cBzzr3X21UeOj8XDS1daDB7TAT4KisY4ifIFJvPL65iQoMWEdSRGPOl+qWooyZdu3VBaODoRNjlzHgIQAACiSSA0JDItOF0QAIIDQFAVVJocB6fWLdio33tZdDbBIIKDeZNA14iSaWPTkTNOY1Cg64cURtWsyFk2MoXlfNivL16SATJEUcn2n+pqCaUN/34P+wrNVWzUt03opSjEx0RCEzPopjHK65iQkOAr1yEBoSGIMuEMRCAAAQSTwChIfEpJIAiBBAaAi4PvwZ4Xpv1oMcG9PPmRk5fy2iXqS9ptK+J1K+wlQ6mf3oT6bzCUo9xi9VPwIji6ISyHyXnsEJD1PbVfF4b9lKaQRarRvETGpx9P5Rv5u0jzgqOYv6FWj9tV1y6iQ96vemjFqo5oxJPBrddW1lsE+73sS3WDFJtjkedVe/ZDFJdR6uPfLj5WGoVgVs8pQgN9jptawbZb0jfds0u/diY70cxj1cM9GgIk4nCsfRoKJ0dT0IAAhBIEgGEhiRlC1/DEkBoCEhMb7TVVY3mNYn6cbV5Wbv8cRl2/mn2n0rZmDs3+of26invvL1V3MSKjggNxWJRV+NNvqKxoLFlqfGUwiBKzqUIDVHaLyY0hBVU1FzFqgn0fM6jE+YzZlWMWq8jh00QdcWpejmFhmL+2YyGjpHtW9t/Fsz1M6+5UY5p6+Fg+zFqmqxfvrGgOqd10z/h/7N3L2BSVHfex//VAwrEC5pssvElXt94N6Jmo4mIgOBlA+yKSCJhFY2JiAkg6qAJyoDcjcAMwiqOSdQYXS6RjZobKChohASMYIzuS8xFjUbdCOKVS/f7nJo5TXVNVXdVd3V3VZ3vPE+eJzJV5/L5Vw/Ub06dktdfbR9HREGDc3m+8/WW7mX7ztDA+Rv+y8YOt9/mIFbbKzF1MKGsSgUN6rq78apZcvG3vpKfvzrvFz95TKZeM1ec4UCxoKFYCOA3P/fPoyH/MVAsy/+HXId2hpxlz7ljO1+WnTt2ts9rWMEbJ37x4GMydXzhvNT5jyxZaa/GOqP/qTJ9UeGbP0r92GWPBvZoKHWN8H0EEEAgDQIEDWmoInPwEzAqaFCPC6ib9/2679vBY8xN3yhYMeAFpm++1PdUOz1PPd4+7IXNW+TFzVtEPWOsNshTm72Vc5Ot+3Te7HrdBBa78S/VrzvM0P99winHyJ+3vCwqSFFfQR/V0OdHtaJBtReVczlBQ5T9q7b8VgZs+s3zcuWFjTafCge6dOsiF146uO3mtsiX02bA4DOl2z5d89efbsu9+sV5jurr8KMPta9X1efAYQNEbeznDhrs8Q1rzG9k6B6fs03Vb6nrx+3qO46Iggbbvv3NE/rzquag5q0eO1F2t99ytzQ1X2f/f+fnYuaEZsm1b+DoZVUqaHAGFqqv408+Wv760qvyzNOb7Vo7N2gsFjSoGoweNiG/6aJdg5GD5bJxF9kbJuogQm3K6PfzSO95UPSaal8dUaqdvfbqLN+5crr9+Eepean+vMY/dOSgDq/j9BobQQNBQ9EfhHwTAQQQSIkAQUNKCsk0PAWMCxr8roOgm/+pTdCaJy8S9Ztb/aVusnr1P1XUP6L1jvKlbviLLU1XNyoLZ/5AHmhdbt8Mul/NqPqtZEWDHveGp56V+25fVjAX9frOa24eLYcdeXABVTnzKecc3WkUzuUGDWoMUfRv3+xObbXr6HV96d/+q3BH3YBOnDNe+g/qXfJHlTrvjlvusW+a1Ze66bt8/Ah5dv1zsuzuhzs8ZqOOcfal/lsFDFdPHiUrH3rC/q1zOeMLc/3oSdnjGDPbXg3hOY4IgwbVvlpFMG/KIrs/ZXzO+X3l6qZRsvLhJ0QFCpNcQYO2ahpzi+jNCpXVuKYr5NGH18jMCS0yqfnagnDCq2DqM9w690fy4I9+ng/vzh3ST0ZcMVQOO2rPZ6vU4yHKS49Fjf+7t15d0Ld7U0Y1Fv3z6IJLBknXbnvecFHswirezkB7g0b11Tav+2T5fT+Td9preO75/eRroy6Qw486pEMXnuMfdGbBqgmvcRE0EDSU/EHIAQgggEAKBAgaUlBEpuArYETQQP0RQAABBBBIigB7NCSlUowTAQQQqEyAoKEyP86OtwBBQ7zrw+gQQAABBAwTIGgwrOBMFwEEjBUgaDC29EZMnKDBiDIzSQQQQACBpAgQNCSlUowTAQQQqEyAoKEyP86OtwBBQ7zrw+gQQAABBAwTIGgwrOBMFwEEjBUgaDC29EZMnKDBiDIzSQQQQACBpAgQNCSlUowTAQQQqEyAoKEyP86OtwBBQ7zrw+gQQAABBAwTIGgwrOBMFwEEjBUgaDC29EZMnKDBiDIzSQQQQACBpAgQNCSlUowTAQQQqEyAoKEyP86OtwBBQ7zrw+gQQAABBAwTIGgwrOBMFwEEjBUgaDBgWxZbAAAgAElEQVS29EZMnKDBiDIzSQQQQACBpAgQNCSlUowTAQQQqEyAoKEyP86OtwBBQ7zrw+gQQAABBAwTIGgwrOBMFwEEjBUgaDC29EZMnKDBiDIzSQQQQACBpAgQNCSlUowTAQQQqEyAoKEyP86OtwBBQ7zrw+gQQAABBAwTIGgwrOBMFwEEjBUgaDC29EZMnKDBiDIzSQSCC+zetVtuGDVNnly5XibPb5T+g3oHP5kjEUCgYgGChooJaQABBBBIhABBQyLKxCDLFCBoKBOuGqe99vLf5dKBY+Wgz3xKFi6ZLV267l2NbgraVDeVmzf+QXZ+tFP+5YyTqt4fHVQuUO2abfrN83LlsEbpPeA0mbFoYuUDLtGCuu4vGzRWPt3jU7Jg8Wzp2q30da8MvnPlNPntk5tk6ZpWOeDj3as+zjAdtM1pnHy6xydlweJZ0rVbF9/Tq13PMOMu59hHlqyQGY0tMqn5Whkw6EwRK1grf/njK9Iy5U55+vEN+RNOOvV4GT/lSjn8qEOCNZLSowgaUlpYpoUAAgi4BAgauCTSLEDQEKPq1iNosG8qL2yUzp07ycKls+XYE4+MkQhD8RKoZs12fLRDvtr3Cul+4H6ycPFs6RLgpr/SKpUTNCiD0cMmyBkDTpXpd0wUK+DNbaVjDXp+mKBBz6VTpwZZsGSWHNfzqKDdxOI4dc1c1G+U7H/AviVDFT1gPedcLieHHNFD9uu+r2ze8If8fJparpP+g86MXV1rBU7QUCtp+kEAAQTqK0DQUF9/eq+uAEFDdX1DtV6PoOH5370o4y+ZJJ/89Cek5cfTpPuB+4cas0kHz5/aKg+0Lq/74wTVrNnDi1fI9767wF5Rc2zP2oRO5QQNqhbL7n44tjfmYYIGVc9rRjbJP/3zx6X5vqmxW50R5DN+27S77M9G0FUNKmj46QO/lOHfHJJfvaBWdrTOvU/uXbhE9u66tyx9olUO+ES8VqoEsYjiGIKGKBRpAwEEEIi/AEFD/GvECMsXIGgo3y7yM+sRNEQ+iRQ3GJegIW3EYYOGMDfx9bJKwhijtClcYfJdscpcYtL2SMx0WbtynTQ1m7uqgaAhyquTthBAAIH4ChA0xLc2jKxyAYKGyg0ja4GgITLKqjRE0FAVVgkbNKhVFzMmNMtlY4fL18cNr86gKmzVtKBBPz6x9e13Kt4zQ6+OGDnmq3Z9yw0tKixhXU8naKgrP50jgAACNRMgaKgZNR3VQYCgwYH+xmtvycwJLbLuiY35Pz13SD8ZMWqoHHbkwfaf6TDgw/c/7LCngX6+fdvW7bJs7V0FjyFseOpZue/2Zfm21Z4I55zfV66ePCq/6aNf0FAsgCj2hgCv+ajN1q65eXSH+Tg3oLRv5BqbpffZ3psB+o0niJ/TUI1l6sIb5M45P5Ll9/1ctm97194r4vpZY0S5q69f/OQxmTd5kef33J+Xcvt/6L9+JbfPvjvfxxWNl8hF3zg/37z28Pp8Xjau9M2u9opqvqWuE91PqXk55xPKbtBYOekLbbVrmdoqS3/4UNseH47HLdR16exf9aWexb/4qmH52ur+wwYNOvBpammUAYML34ihb/B7fuE4uXnB9aJqd/std8v2rW3Xlv2ZaxrVYe+J/Hjbj82Pd/QwOfeCtmuxcLzjRPdx2/S7ZMkP2gz0Hgt+QYP6GaEek9j4600y8dar5bwLzmoPWjpuHNlhLktWyB2z75F3tm63+/rmdRfLRd8Y0mEfA/0IwvL7fibvbH23w2XbpVuXisMAr89C2Mcn/P6+c7Zj6j4NBA11+NcQXSKAAAJ1ECBoqAM6XdZMgKChnVot/W28fIp9szlg8JnSbZ+u8teXXpVnnt7cYaNEfaPjvhHXf+6++XTeqKobhKM/99n8xmfONkrdQHq9jcIvaNBtOefz+itvyJY//Elmtt6Y3/TRq0+92aC6IXEHJopLz8c5zzB+uk+18eSOHTttY3UT+o+3ttr+6uvGOePlsZ+ttV+xqMzUWPT3vG7uK+2/WB/qGXo15xc2b5EXN28RdSN/8BE97HGeftYX7P8V+4p6vqWuE6drJHaOAMHue9BY+dwpx9pvF1D1UbVTbxDQr8LUwYG6yT3i6EPl+JOPFnXt6QDPXb8wQYP+zfn/vvEPz/0Z9M35Cacckx+fMjj86EPt2qmvo44/omDTQn2OuoH3HK9eOdG+4aRXH9pAbWKofn54BQ35xwJWrJOBwwbYgZr6bb1fKKH//JjPfTb/OXHX89KxFxX81t/Zh56L/jmm5q7GdsAn9pdvXntx0TdhlPM3kH77RCUrEfSc1c8F9miwsuXUgXMQQAABBJIjQNCQnFox0vACBA0i4lyJ0Lp8Tv63/YpT3RyNv/gm++ZEv3JSH//3v72Zv7nSN+fO49T5zht+dfOsf1Ov2352/e/lm9f+h125UjeQYYKGoMv8vfostkpCf2/94xvzKzrC+jlN1I3TlAXX26sn1Jcet76UnWY64HAbV9q/cwWFrrdXyBLU1P0xjHq+pa4Tr5UhfvMKbNf+BgodNOgVAl6bRqrPwvduXCiTWxoLPkttz/E3yt5dC3+jHiZoKLgR9XitpTM0UNfWhJlj5Lz2FQnO7+lAQNVKjevWmxbKpHnXFbxWUe87YG9M6OjL3YfXmyLc4cFee3Vu23tgxTr7Wp9+x559DEoFDXoFw4SZ37ZXQOifHddcMqlt00TH2B5eskJmNra0v41jTx9+fx7+rwz/M8rdp0GtpnnpxT/Lr1dvkF8tX2WvwnAHKFGOMwltsaIhCVVijAgggEDlAgQNlRvSQnwFCBp8fkOvS+Z1Y62+57zpnf/ADJk87nvivPnW55d6DMF5aZS6gQwbNKhd+Uu9stKvT79xex3vtcKhmJ9uw+vxE+dNuf4NuW5L3xT/4823C+YVZf9+9XaGIO5xlfp4Rz3fUteJl2up69hrlUjBOe2rGpxBQ1iHwtUIs+W49rdahAka9M3skccd7vkqRX3T/sF7H3iueFDXyswJzXLGgMKbfa8a+q2e8Ass3J/lywbteRzirrk/kvtbl0tvj35LBQ1ec9ErF9at3lAwz7bHDh6USc1tKyv0l18fpa7dMN8vVRu/tvSjEupVl2oVxtev/pqcefYX7RUppn4RNJhaeeaNAAKmCRA0mFZxs+ZL0OD4LbpzSbzzMnjskbXivnlz/tZfLdNW74B3P0pRbGWA12VW6gYyTNCgb77dKwbc/Zbqc+fOXQWPT3jd1Ovf9Af18+tTja3YPhd+N8tR9l8sUKh0RYNX/cqZb6maefXjN6/Adq6g4aAen5KF7ascgv7ItOt35TRZv3qjLFhS3aDh0z0+6RlEhLkZ9ruZD3LT7jzmX4f2t/cZOWPAqXLTvGs7PLJQKmjwm4tXqKD+bOndD9lzP67nUTUNGoK4eF0raswqFL1t8cyCMQe9rtJ4HEFDGqvKnBBAAIGOAgQNXBVpFjA+aHCGAcUKbW92t3R2fm8Ddazzt+9eS+2L/Xa82kGD6ltv1Kf60pss9jnv9Pzmk845uG9OvUISr/mU4xdl0BB1/yYFDaHsyggaVPtPr94gz6zbLO+/94F9yevQrl5BQ7FHL4qPd8+Ne5Aban3MAR/fP7/3yKXtez243/wYZdBQz0cnitkW+9lK0NBRh6Ahzf/sYm4IIIDAHgGCBq6GNAsQNKjfso6aZm9qF3YpuN6XQd/Iu4OIegYN+qJVm/Q1T16U34hPLU1u+fG0/Bsxit30ux+f8Do27KqNYuGG+l7Y3/BH3b+pQUPQa18/OlFsRYM75HL/AG17O0N9VjR43Qzb453WKkt/8JDnz3rn2yT09et8LKJrty4dznOGB+rtENeObJJOnRqKbmDpXrlQKtDwWtGgH/d4/dU38htb6s0gq/W2CT35UuP1+4uUoIGgIc3/yGJuCCCAQDEBggaujzQLEDSUGTQ49ws4+9/7yCNLVhZsGKkumrA3weUsiQ/ah9pwTW3QpwKVIG+6cAYC+vGJtSvX26+9dD7PH7R/54eoWisaQt0sDxwrYR4xKBZAlPoBEeV8iwU1xfrxGn/ZtRs0VooFDfpxDBVqOTeEjOujE/OntcoDdy63b8ybmvdsCBnVoxPqMYZHH15jvzrXvXljseCi1I2736MTao8G9VrIpx/fkH9Ty7nn95OvjbqgYLPLUtdt2O+HeSwlbNumHc+KBtMqznwRQMBUAYIGUytvxryNDxpUmcNs2KgvC+deBSO/9ZX8qgj3pnp+r8L0urxKBQ3u/RJUG15vwPC7dL3aL3Zz6rwR1a+brHTDy2I3ys75bNu6vcOrNUttaOjeIyOMg/NYv70Y0rhHQ9hrv9SKBmeNnKsW8sFbhXs0lFqer7/vtxmkDhX0mx+yu7P22yDcmyrq8Xp9r1QA4BUeVPLWiaB7NOjVDPsfsK/n/hTV/iut3LdOVHtcSWyfoCGJVWPMCCCAQHgBgobwZpyRHAGChhKvoFSlVKsB1qx4Wi64eKBdWX1z7rzx149RuPdqcD5e4X695YannpW1K9fJ2Ju+WdBusf0SnEGGGteoC64T9ZpN9aV/o69uOCaOninqffbHnnhk/mr8xU8ek5vHzwm8osEZwhxyRA/7WXOvVQDOvSrccyzmF/XmiOq1jpX2r8brFyiEvSnX8HFd0eC8lkPZFVnRULBKoqVR+g/unb/+nBuUlvvohN+bIJzW6rEG/UrIybdNkDPP+aL9bfWKz6Yxt9jf06+31KsW1Gsnna+81Ne+WoXgfuShnKBBPV7hfKzBuV9DlHs0+G0G6fdXkhrTNSObZPNvn5ep/3mD9Op/qn3oI0tWyIz212TqDSz9jtVt63PUz52vjxsulnszCo9BOP0n3nq1nDvkLAlwWnL+hi1zpAQNZcJxGgIIIJAwAYKGhBWM4YYSIGho59I3Qeo/1U11z1OPt7/zwuYt8uLmLfnHItTz2n57OvitXrh99t1y78Ildnvq/KM/91n7LRXqK+hjDM7xqTYOP/pQe1wq2Bg4bIAs/eFD+aDBebOnloMff/LRop/Tdm9qWWq5vTNEUOP1ezwhqF+Xrnvng5qoggZ9U6ge6yhVv1L9q/P9ggb3nhzK/sJLB9s3VcW+4hw0BLZrf8NEqRUN7vbUKxa77dM1/znSn4Fyg4a2G9NpsnbFemlqaZQBjiBDte3chFHVR31GnJ8XdYz6vFw/a2z+hla/8jKXE/uVkN7jLW8zSPdqBP1bf2d4EWXQoMLHK4c2itqjwfmlfqYd+InucuFl/5YPXpxezvBF/bl+5aTzNaJ6nOrYS8de1CFM0OdMar5WBgw6M9DrKQvDl45thvrbLEUHEzSkqJhMBQEEECgiQNDA5ZFmAYIGR3XdGyeqb6lXV6rf8g0dOch+W4P6rej4i2/qsB+D/kf7pQPHdngVpvqeOu+OW+6xb3z0zbB67Z1u13m+394Bqo1J356df+5a3TBdPXmUrHzoCXvvBGcIoG7I7pzzI1l+38/3PKc9pJ+MGDVUDjvy4PysSwUNqp2FM38gD7Qut0ONZWvvym8k6f5gBPErNc+wm0E6xxBF/6q9Yo9IOGugbmAnzhkv/Qft+a291w+LuAcNasyh7Ers0eB1vavA6/LxI+TZ9c/ZrzIsN2hQbduh1oRmuaz9LQ5Oc+dNe8v90+VH/7m0IOSbMHOMnHdBvw5lsj+f37tHXtzU9vm0x3v1CHn2N3q80QQNevxqpYS+id/6v9vEa3PJUisn3Hs0OFcH6IBRT/T1V97IbwjrDAmcqxQWLNkzx7ArGnRgsPXtd2TpmlY54OPdA/29yYoGbyaChkCXDwchgAACiRcgaEh8CZlAEQGCBi4PBBBIlECxG/BSN+eJmmjIwZbajLGaNuzPELJYJQ4naIjWk9YQQACBuAoQNMS1MowrCgGChigUaQMBBGomoB+fWLd6Y4fXRVbzZrpmEyyzo1I3+2rVxjWXTMqvpPB6LWeZXecftQjz2ES5fZlwHkGDCVVmjggggIAIQQNXQZoFCBrSXF3mhkBKBQpvqifm91swOWjQj0Fs/PUme1+KPuedbu83ob70XjPqz52PSERxedT7bRdRzCFubRA0xK0ijAcBBBCojgBBQ3VcaTUeAgQN8agDo0AAgRACelXDb5/cVLAngMlBg+JTLg8t/pX89IFf5vebUH+uNoNU+81c8u2vyEGf+ecQ0qUP1fs5sJqhtFXQIwgagkpxHAIIIJBsAYKGZNeP0RcXIGjgCkEAAQQQQCBGAgQNMSoGQ0EAAQSqKEDQUEVcmq67AEFD3UvAABBAAAEEENgjQNDA1YAAAgiYIUDQYEadTZ0lQYOplWfeCCCAAAKxFCBoiGVZGBQCCCAQuQBBQ+SkNBgjAYKGGBWDoSCAAAIIIEDQwDWAAAIImCFA0GBGnU2dJUGDqZVn3ggggAACsRQgaIhlWRgUAgggELkAQUPkpDQYIwGChhgVg6EggAACCCBA0MA1gAACCJghQNBgRp1NnSVBg6mVZ94IIIAAArEUIGiIZVkYFAIIIBC5AEFD5KQ0GCMBgoYYFYOhIIAAAgggQNDANYAAAgiYIUDQYEadTZ0lQYOplWfeCCCAAAKxFCBoiGVZGBQCCCAQuQBBQ+SkNBgjAYKGGBWDoSCAAAIIIEDQwDWAAAIImCFA0GBGnU2dJUGDqZVn3ggggAACsRQgaIhlWRgUAgggELkAQUPkpDQYIwGChhgVg6EggAACCCBA0MA1gAACCJghQNBgRp1NnWVB0GAqAvNGAAEEEEAAAQQQQAABBGopQNBQS236qrUAQUOtxekPAQQQQAABBBBAAAEEjBcgaDD+Ekg1AEFDqsvL5BBAAAEEEEAAAQQQQCCOAgQNcawKY4pKgKAhKknaQQABBBBAAAEEEEAAAQQCChA0BITisEQKEDQksmwMGgEEEEAAAQQQQAABBJIsQNCQ5Oox9lICBA2lhPg+AggggAACCCCAAAIIIBCxAEFDxKA0FysBgoZYlYPBIIAAAggggAACCCCAgAkCBA0mVNncORI0mFt7Zo4AAggggAACCCCAAAJ1EiBoqBM83dZEgKChJsx0ggACCCCAAAIIIIAAAgjsESBo4GpIswBBQ5qry9wQQAABBBBAAAEEEEAglgIEDbEsC4OKSICgISJImkEAAQQQQAABBBBAAAEEggoQNASV4rgkChA0JLFqjBkBBBBAAAEEEEAAAQQSLUDQkOjyMfgSAgQNXCIIIIAAAggggAACCCCAQI0FCBpqDE53NRUgaKgpN50hgAACCCCAAAIIIIAAAiIEDVwFaRYgaEhzdZlb6gX6j1/TtHLOGU2pnygTRAABBBBAAAEEUiZA0JCygjKdAgGCBi4IBBIs0H/82uzKOb0aRCSX4GkwdAQQQAABBBBAwDgBggbjSm7UhAkajCo3k02bAEFD2irKfBBAAAEEEEDAFAGCBlMqbeY8CRrMrDuzTokAQUNKCsk0EEAAAQQQQMA4AYIG40pu1IQJGowqN5NNmwBBQ9oqynwQQAABBBBAwBQBggZTKm3mPAkazKw7s06JAEFDSgrJNBBAAAEEEEDAOAGCBuNKbtSECRqMKjeTTZsAQUPaKsp8EEAAAQQQQMAUAYIGUypt5jwJGsysO7NOiQBBQ0oKyTQQQAABBBBAwDgBggbjSm7UhAkajCo3k02bAEFD2irKfBBAAAEEEEDAFAGCBlMqbeY8CRrMrDuzTokAQUNKCsk0EEAAAQQQQMA4AYIG40pu1IQJGowqN5NNmwBBQ9oqynwQQAABBBBAwBQBggZTKm3mPAkazKw7s06JAEFDSgrJNBBAAAEEEEDAOAGCBuNKbtSECRqMKjeTTZsAQUPaKsp8EEAAAQQQQMAUAYIGUypt5jwJGsysO7NOiQBBQ0oKyTQQQAABBBBAwDgBggbjSm7UhAkajCo3k02bAEFD2irKfBBAAAEEEEDAFAGCBlMqbeY8CRrMrDuzTokAQUNKCsk0EEAAAQQQQMA4AYIG40pu1IQJGowqN5NNmwBBQ9oqynwQQAABBBBAwBQBggZTKm3mPAkazKw7s06JAEFDSgrJNBBAAAEEEEDAOAGCBuNKbtSECRqMKjeTTZsAQUPaKsp8EEAAAQQQQMAUAYIGUypt5jwJGsysO7NOiQBBQ0oKyTQQQAABBBBAwDgBggbjSm7UhAkajCo3k02bAEFD2irKfBBAAAEEEEDAFAGCBlMqbeY8CRrMrDuzTokAQUNKCsk0EEAAAQQQQMA4AYIG40pu1IQJGowqN5NNmwBBQ9oqynwQQAABBBBAwBQBggZTKm3mPAkazKw7s06JAEFDSgrJNBBAAAEEEEDAOAGCBuNKbtSECRqMKjeTTZsAQUPaKsp8EEAAAQQQQMAUAYIGUypt5jwJGsysO7NOiQBBQ0oKyTQQQAABBBBAwDgBggbjSm7UhAkajCo3k02bAEFD2irKfBBAAAEEEEDAFAGCBlMqbeY8CRrMrDuzTokAQUNKCsk0EEAAAQQQQMA4AYIG40pu1IQJGowqN5NNmwBBQ9oqynwQQAABBBBAwBQBggZTKm3mPAkazKw7s06JAEFDSgrJNBBAAAEEEEDAOAGCBuNKbtSECRqMKjeTTZsAQUPaKsp8EEAAAQQQQMAUAYIGUypt5jwJGsysO7NOiQBBQ0oKyTQQQAABBBBAwDgBggbjSm7UhAkajCo3k02bAEFD2irKfBBAAAEEEEDAFAGCBlMqbeY8CRrMrDuzTokAQUNKCsk0EEAAAQQQQMA4AYIG40pu1IQJGowqN5NNmwBBQ9oqynwQQAABBBBAwBQBggZTKm3mPAkazKw7s06JAEFDSgrJNBBAAAEEEEDAOAGCBuNKbtSECRqMKjeTTZsAQUPaKsp8EEAAAQQQQMAUAYIGUypt5jwJGsysO7NOiQBBQ0oKyTQQQAABBBBAwDgBggbjSm7UhAkajCo3k02bAEFD2irKfBBAAAEEEEDAFAGCBlMqbeY8CRrMrDuzTokAQUNKCsk0EEAAAQQQQMA4AYIG40pu1IQJGowqN5NNmwBBQ9oqynwQQAABBBBAwBQBggZTKm3mPAkazKw7s06JAEFDSgrJNBBAAAEEEEDAOAGCBuNKbtSECRqMKjeTTZsAQUPaKsp8EEAAAQQQQMAUAYIGUypt5jwJGsysO7NOiQBBQ0oKyTQQQAABBBBAwDgBggbjSm7UhAkajCo3k02bAEFD2irKfBBAAAEEEEDAFAGCBlMqbeY8CRrMrDuzTokAQUNKCsk0EEAAAQQQQMA4AYIG40pu1IQJGowqN5NNmwBBQ9oqynwQQAABBBBAwBQBggZTKm3mPAkazKw7s06JAEFDSgrJNBBAAAEEEEDAOAGCBuNKbtSECRqMKjeTTZsAQUPaKsp8EEAAAQQQQMAUAYIGUypt5jwJGsysO7NOiUC1goa+49bc2pCxxovkJu/auGuqdWLDWQ0Za5pY1imKLrtbNucyctGqub1+70fZ51urjm7Yq9M8S6xz9DHZ3bkXxJLp297fumzDokHvu8/16jeTsaZalvV53W82Zw1f3XL6cykpIdNAAAEEEEAAAUMFCBoMLbwh0yZoMKTQTDOdAtUIGvr0WdWpU8+GZVmRcy2Rr2UtuarByvRxC2azufc+/DBz+FO3n/6G83vq/MzJnedkRL7tp56T3PI33/zTiE33XvyePsbZr+SyI3KZzOgw/aazwswKAQQQQAABBNIqQNCQ1soyLyVA0MB1gECCBaoSNIxc1aXhgIYXcjn5dMayNmdzuRMkY9207d2t89UqhP7j1lwmGesuxZbLZS96dG7vB9xhgWQyg7PZ7A7neSpIsHp2mtW2UkIkm901/LF5fe7Pn+vVr5WbtO29d1oc/baKiJXN5oY/Nu+M/LkJLiFDRwABBBBAAAFDBQgaDC28IdMmaDCk0EwznQLVCBp6f+vxwzp3sn5rZTIHqrDAsuQSZ5jg/L47aNAhhDovl7N6r2o+Y51Tvk97mGBZmUPUqoZH55wxROUV6pi2duW3VqbB7lckO9IZRBR+n6AhnVc0s0IAAQQQQMAcAYIGc2pt4kwJGkysOnNOjUA1ggbnigW1R8PKOWc0OcH8ggZniOB1nmpDPx6hVjy4g4b2fu0VC+3nT9YhRMcggqAhNRcxE0EAAQQQQMBQAYIGQwtvyLQJGgwpNNNMp0A1gga9IWMul9v45lt/6u3cR0Ep9h+zppd0sp7IZrM7c7ldvVc197NXLRT+ecfVDKWChsJ+3++96d5z8vs37Glfnshmczu9Vkuks8LMCgEEEEAAAQTSKkDQkNbKMi8lQNDAdYBAggWiDhrUioOGkzI/sayGQX6rEvSKB3cQUSoosIMGx6MTzvadKx28VjPYQUPb3hCtuVzumTff6hhEJLiMDB0BBBBAAAEEDBQgaDCw6AZNmaDBoGIz1fQJRB40OPdQcG30aAcF7W+kcD/6UOyRCKe63mchJ9Y+zlUJzgDCvUnknn4zyyTT0P7IRa8hIpa9twNfCCCAAAIIIIBAEgUIGpJYNcYcVICgIagUxyEQQ4Gogwa9/0JOrL09X10ZfEVCwb4Oms5v1cOeACITtN+C/RtiWBqGhAACCCCAAAIIFBUgaOACSbMAQUOaq8vcUi8QddDg91iEhtwTRMg+zv0ZgqxoaNvDQZ4QsSz3qoVSj0X4rYRIfYGZIAIIIIAAAgikVoCgIbWlZWLs0cA1gECyBaIOGvIrDlyvntRKezZ8zL3vXvHgfFvF7t27L1nVfOY9+ZUMY584J2PJj9UrM91vm1DHBOtXbQQpHfpNdgUZPQIIIIAAAgiYKkDQYGrlzZg3KxrMqDOzTKlAlEFDJRtBKt7CDR1FstnsDsuyfmtZ1pc0f052f//NN/8yxvkmC4+NIDs8dlFqxUNKy8u0EEAAAQQQQCDFAgQNKS4uU+OtE1wDCCRZINKgIcBGkFbPTrMaMtZ4r1P8WNIAACAASURBVFUJOmzInNRweUasy8WyTlF/pgKHjGX9126xZq2a2+v3bu8gG0FmTtxrZqYhd01bv2wEmeRrlrEjgAACCCCAQJsAQQNXQpoFWNGQ5uoyt9QLRBk0pB6LCSKAAAIIIIAAAjESIGiIUTEYSuQCBA2Rk9IgArUTIGionTU9IYAAAggggAACUQoQNESpSVtxEyBoiFtFGA8CIQQIGkJgcSgCCCCAAAIIIBAjAYKGGBWDoUQuQNAQOSkNIlA7AYKG2lnTEwIIIIAAAgggEKUAQUOUmrQVNwGChrhVhPEgEEKAoCEEFocigAACCCCAAAIxEiBoiFExGErkAgQNkZPSIAK1EyBoqJ01PSGAAAIIIIAAAlEKEDREqUlbcRMgaIhbRRgPAiEECBpCYHEoAggggAACCCAQIwGChhgVg6FELkDQEDkpDSJQOwGChtpZ0xMCCCCAAAIIIBClAEFDlJq0FTcBgoa4VYTxIBBCgKAhBBaHIoAAAggggAACMRIgaIhRMRhK5AIEDZGT0iACtRMgaKidNT0hgAACCCCAAAJRChA0RKlJW3ETIGiIW0UYDwIhBAgaQmBxKAIIIIAAAgggECMBgoYYFYOhRC5A0BA5KQ0iEL1A//Fr54rIuBAtz1s5p9fVIY7nUAQQQAABBBBAAIEaChA01BCbrmouQNBQc3I6RCC8QJ/rVv1zp52dX5KMdC159m758CPr3cPXzDv3tZLHcgACCCCAAAIIIIBAXQQIGurCTqc1EiBoqBE03SBQqUCIVQ2sZqgUm/MRQAABBBBAAIEqCxA0VBmY5usqQNBQV346RyC4QKBVDaxmCA7KkQgggAACCCCAQB0FCBrqiE/XVRcgaKg6MR0gEJ1AgFUNrGaIjpuWEEAAAQQQQACBqgkQNFSNloZjIEDQEIMiMAQEggoUXdXAaoagjByHAAIIIIAAAgjUXYCgoe4lYABVFCBoqCIuTSNQDYEiqxpYzVANcNpEAAEEEEAAAQSqIEDQUAVUmoyNAEFDbErBQBAIJuC5qoHVDMHwOAoBBBBAAAEEEIiJAEFDTArBMKoiQNBQFVYaRaC6Ah6rGljNUF1yWkcAAQQQQAABBCIVIGiIlJPGYiZA0BCzgjAcBIIIFKxqYDVDEDKOQQABBBBAAAEEYiVA0BCrcjCYiAUIGiIGpTkEaiXgWNXAaoZaodMPAggggAACCCAQkQBBQ0SQNBNLAYKGWJaFQSFQWsBe1bB7r+c/ym4/bs28c18rfQZHIIAAAggggAACCMRFgKAhLpVgHNUQIGiohiptIlAjgQHjnuy5Yt7pv6tRd3SDAAIIIIAAAgggEJEAQUNEkDQTSwGChliWhUEhgAACCCCAAAIIIIBAmgUIGtJcXeZG0MA1gAACCCCAAAIIIIAAAgjUWICgocbgdFdTAYKGmnLTGQIIIIAAAggggAACCCAgQtDAVZBmgYKg4ck/P5xL82SZGwIIIIAAAnEX+NIhX26wLCsb93EyPgQQQACBygQIGirz4+x4CxA0xLs+jA4BBBBAwDABggbDCs50EUDAWAGCBmNLb8TECRqMKDOTRAABBBBIigBBQ1IqxTgRQACBygQIGirz4+x4CxA0xLs+jA4BBBBAwDABggbDCs50EUDAWAGCBmNLb8TECRqMKDOTRAABBBBIigBBQ1IqxTgRQACBygQIGirz4+x4CxA0xLs+jA4BBBBAwDABggbDCs50EUDAWAGCBmNLb8TECRqMKDOTRAABBBBIigBBQ1IqxTgRQACBygQIGirz4+x4CxA0xLs+jA4BBBBAwDABggbDCs50EUDAWAGCBmNLb8TECRqMKDOTRAABBBBIigBBQ1IqxTgRQACBygQIGirz4+x4CxA0xLs+jA4BBBBAwDABggbDCs50EUDAWAGCBmNLb8TECRqMKDOTRAABBBBIigBBQ1IqxTgRQACBygQIGirz4+x4CxA0xLs+jA4BBBBAwDABggbDCs50EUDAWAGCBmNLb8TECRqMKDOTRAABBBBIigBBQ1IqxTgRQACBygQIGirz4+x4CxA0xLs+jA4BBBBAwDABggbDCs50EUDAWAGCBmNLb8TECRqMKLNZk9zx0Q4Zf8kkeebpzfmJH3X8EbJwyWzp0nVvX4ylP3xI5jbdkf9+586dZOHS2XLsiUeaBchsEUCgrgIEDXXlp3MEEECgZgIEDTWjpqM6CBA01AGdLqsr8NrLf5dLB46V7dveLejosnHD5evjhnt27nfO5PmN0n9Q7+oOmNYDC+zetVsWzvyBPNC6XFQQNPU/vyO9+n8h8PkciEASBAgaklAlxogAAghULkDQULkhLcRXgKAhvrVhZGUKOEODQ47oIf94a6sdOhRb1fDw4hUyo7FZunTrIr0HnCa/+u/Vdu8EDWUWoUqnqaDhO1dOk7Ur1ts9NLU0yoDBBEFV4qbZOgkQNNQJnm4RQACBGgsQNNQYnO5qKkDQUFNuOquFgDNoUOHCMZ87Upb/+Of2b8C9HoVQj1p8te8V8ve/vSm9zz5NDjr4n+3fmBM01KJa4fogaAjnxdHJFCBoSGbdGDUCCCAQVoCgIawYxydJgKAhSdVirIEE3EHDFY2XyPiLb7LP9Xp8YtNvnpcrL2zMBwt/ePZ/igYNf/njK9I8eZGse2Jjfjxq5cTFVw2TPuedXrAPhHPfhxvnjJdzh/TLn6NXUTjHNX9qa75vv7E2Xj7FXqGhQpEZiybm23vjtbfkvjuWyS8fXJV/bESPy9mvOkH3rcOXD977QH7Q8kB+Xwt1/IhRQ+WwIw+WDU892+F71027ynO/i3LGoFaRLF3TKv/z+5fkjlvukRc3b7HnpMZw3dSrpEu3tn01nDbuC0HNY8GSWXJcz6MCXSMchECcBQga4lwdxoYAAghEJ0DQEJ0lLcVPgKAhfjVhRBUKuIOGufdOlUu/PMZesaBuapetvUu6H7h/vhd9A6u/d+/CJb5BgzMc8Bqm+/GMYsGBV9Dg/DOvRz382lNhiQ4gvMblDiWcQcPRn/usbN7whw6nKY+BwwaICkvcX/bYFs/OhwDq+4HGcMdEEautNefjKmd9uZc8smSlZz8LFs+Srt26EDRU+Lng9OQIEDQkp1aMFAEEEKhEgKChEj3OjbsAQUPcK8T4Qgu4gwb1tok7b73XMzxwPzahVgg4b+adezQ4Vz6om/DW5XPs3/ir3+KPuuA6O8hQX86VCGGDBufY3Y96OMfq/J77nCkLrrdXO6jHDG4YNU2eXNm2n4FzLu7ARB0/qfk6eWfr9oK5qPMKvjf0Ovn7q23zdLZnj2HQWNm+9V37EZUpt10vvc9pH8OV0+TJ9j0VJrc0Sv/2PRXcY1ChxtWTR9ljuHJoo7z+6ht2P859GHh0IvTHgRMSKEDQkMCiMeSKBc4a9/hVIg1flQZ57MC//m3KkiXDdlfcKA0gEHMBgoaYF4jhVSRA0FARHyfHUcAraPif5/6YfzzC+dt9582uvnH2ChqK3bQrA2cI4VyJEDZoKNaPXx9eKyN0XZwWfvMutgrDvXLBbz6lxnDZoLHyztb2xz3aVzU4z7HH5l7tMKFZJNcWdEy/Y6JYltjhCZtBxvFTx5iiFCBoiFKTtpIg0GfcqkMzklmfyTT8Uzab/Wm2++4LVjf13ZWEsTNGBCoRIGioRI9z4y5A0BD3CjG+0AJeQUMmY+U3fNSPSOy73z753/g7H6nwChqcqwm8Hr/wW20QNmhQk+1wA96+D4NXW85gwmuzS79xFwsGwn6vwxiWzJZjex6Zr5saw0X9RtkrFPR+DAd8vHvBPN37UahQZfSwCZLL5QgaQn8COCHpAgQNSa8g4w8roIMGEWt/SzKXPdp95f3S1JQN2w7HI5A0AYKGpFWM8YYRIGgIo8WxiRDwChq6dN27wyMRauPASweO7bCxolfQ4Gyz2kGDV1/OUMQZKDiDhFLFcY47bJig2/Y6zx5Dvyvyj1QUGwdBQ6kq8X0ERAgauAoQQAABMwQIGsyos6mzJGgwtfIpnrdf0OB+9OBfh/aXuU132BLO/QbqHTR4PT7hDEWcjzqECRqc59UraFBjWLB4tnTttjcrGlL8GWRqlQkQNFTmx9kIIIBAUgQIGpJSKcZZjgBBQzlqnBNrAb+gwe+m3L1CodKgwe8xDPfjAUFv9tUeBaf3P1VmNDbb7s52Sj064VeooH0HGXOpRyfKGQOPTsT6I8bgqixA0FBlYJovKdB37GNHWQ2d5mRy1nliqR1yRLLZ7IuWlZnx+kd/W/b7hcPedTfS9+q1szOSuyaXyz388S+dMWTJMKtgM8cB33ri9FznzOpsLvfRTsl9ds283q/pNpznsj9DyfJwQIoECBpSVEym0kGAoIGLInUCfkGDmqgzRNATd7/6McrNIP1u6N2hh/uG3v0micOPPlRe3LzFfqPDwqWz5dgT9+yB4PeWjGKFjTJocLs6V4eUOwaChtR9LJlQCAGChhBYHBqpQJ8+qzrJyZ1vacjlxliWlfFqXG3W+NE7b4948vv/tl1/v8/IVV0yB2R+n7EaDrNEpnZ/+W+T3W+N8AsTVJ8NPa0lltVpsEhu+gGvvNbEGyciLSuNxViAoCHGxWFoFQsQNFRMSANxEygWNDgfn9Djdt8Y+924O2/Oi73estgrMeffP12OOu6IgtdOqnG4gwb34xN6rO43RKg/d87JfrVk++st1fdUO79b/5z8oOUBOem0E+Tr44bbTUUdNNhjGNZovyXC+XrLcsfgFzS4Qw23W9yuRcaDQDkCBA3lqHFOpQL2Df/J1hIr1/Bv2Vxup5XJNO3+cOf81Qv7vqu+Z53UebpasaACiFx294hHu6/Kb9jYZ9yvD83IjvVqM0fJ5Po+Nqf3r0WsXD6IKBIm7AkpMoflLOs/Ht2XjSArrSXnJ0eAoCE5tWKk4QUIGsKbcUbMBYoFDe6VBF4bO/oFDX43/06OoIGBOueEU46RP2952d6M0uuG2RkG6D78bqy9jnWXyRmARB00uMMLv0tkckuj9B/cu2TYUSxocH5P96PCjQVLZonay4IvBJIuQNCQ9Aomc/wDxj05MpvJteay2d2eYYFj1UI2m33o46+eMWTJkrbHIwaMe+L0nOX9WIT6frEwYc8jFdmsV7/J1GTUCAQTIGgI5sRRyRQgaEhm3Rh1EYFiQYM67fbZd8u9C5fYLQwcNkBumD22oLVijyKosOG3Tz0rd9xyj/0og/466dTjZdjX/91+FaP7S53TMrVVlv7wIftbRxx9qFw+foR89pjD8m+98AoQnPNQ53k9NuHs6y9/fEWaJy+S55/9Hzu80OecNai3XPSN8+X/HnNY/vBqBA2q8ajGUCxoUP2se2KjNI2ZLe9sbZtn2yaTs6Rrty58NhBIvABBQ+JLmLgJuB99OH2/05uamqyC10u6Vjy4gob2kGK3bHov+06fdfP/9R0nQrEVD/3GPTHSymRacz7nJg6TASMQQoCgIQQWhyZOgKAhcSVjwAgggAACaRYgaEhzdeM5tz0rEvxXFRQLGtgIMp51ZVTxFyBoiH+NGGH5AgQN5dtxJgIIIIAAApELEDRETkqDJQTyQUHWetZrRYI63W/VgzOAsCyLjSC52hAIIUDQEAKLQxMnQNCQuJIxYAQQQACBNAsQNKS5uvGbmzMoyFnWTw98+W8XeL31we/xh5IbQTr2dpBcbprzrRJsBBm/64ER1VaAoKG23vRWWwGChtp60xsCCCCAAAJFBQgauEBqKeBekeC1P4Maj9+qh1IbQerz7LdVWDLC+VYJNoKsZaXpK44CBA1xrApjikqAoCEqSdpBAAEEEEAgAgGChggQaSKwQJAVDTpMEEs6uV9tuedtFbkPd0rus2vm9X5Nd97v24+fnenU8Ig6L5vN7nC/VYKNIAOXiQNTKkDQkNLCMi1bgKCBCwEBBBBAAIEYCRA0xKgYhgxFhwWWSEM2m730se6P3SNNTfZbJ1RYYDVY91mZzCey2exPna+1VN93hhD63D6rz8xkTuo0yRL5jlrJoI7LZnPvuYMI5yaS2e67L1jd1HeXIeRME4G2G7Hz53wgltVl237du/75h5d+CAsCaRIgaEhTNZkLAggggEDiBQgaEl/CxE3AuapBLMuyVx+IbMhY1mnqv9WEctldP/zwnW1jnvz+v213TlDv0ZDJNPyTe+LZ3fKMlcm1imW15LLZR5xhgt1nT2uJZXUaLJKb7ty7IXGADBiBMgUIGsqE47RECBA0JKJMDBIBBBBAwBQBggZTKh2veaob/04ndbosm8tdnslYnxdpCxxyGVnSkOs0a+XcLz4nYuW8Rq3CBsva0dogmX7tQcWLlpWZ8ej+K+/tt3XAxSpsyIhM7/7y3ybrjSbZCDJe9Wc09REgaKiPO73WRoCgoTbO9IIAAggggEAgAYKGQEwchAACCCRegKAh8SVkAkUECBq4PBBAAAEEEIiRAEFDjIrBUBBAAIEqChA0VBGXpusuQNBQ9xIwAAQQQAABBPYIEDRwNSCAAAJmCBA0mFFnU2dJ0GBq5Zk3AggggEAsBQgaYlkWBoUAAikT6Dv+8cF75T5Y+8u55/6jXlMjaKiXPP3WQoCgoRbK9IEAAggggEBAAYKGgFAchgACCFQg0P/qJ38pkvsXEWtBbkeneY8uOPV/K2iurFMJGspi46SECBA0JKRQDLN+Apt+87xceWGjHHX8EbJwyWzp0nXv+g0mwp5fe/nvcunAsXLQZz5VMC/7zweNlYN6fEoWLp4tXbpFP1/Vx7Tr5skzT2+2ZzRw2AC5evKo0La7d+2WzRv/IDs/2in/csZJEerQFAL1EyBoqJ89PSOAgDkCKmjISa6/ZUlGRLaKZd2W26vTvEdn1C5wIGgw53ozcabGBA3qhuSGUdNk/eMbZeHS2XLsiUeaWG/mXIaA3w15GU3F6pR6BQ2q38sGjZV3tr4rAwafKXvt3VneeO0tmbnoxtChhgqBRg+bIJ06NciCJbPkuJ5HxcqYwSBQjgBBQzlqnIMAAgiEE3AFDfrkmgYOBA3hasbRyRIgaEhWvRhtHQT0DflJpx4vMxZNrOoI5k9tlQdal8vk+Y3Sf1DvqvZVr6Dh4cUrZEZjs/Q++zSZccdEEav8aT7/uxflmpFN8k///HFpvm+qHPDx7vnG5k9rlQfuXC5NLdfZgQZfCCRFgKAhKZVinAggkGQBn6ChpoEDQUOSryDGXkqAoKGUEN83XoCgIdpHJ3SYctm44fL1ccOrdn0RNFSNloarLEDQUGVgmkcAAQREpETQUJPAgaCBSzHNAgQNaa4uc4tEYMdHO+Srfa+w92hgRUPlpAQNlRvSQroFpizoPmX3rtyNYlkVrPdJtxGzQwABBGossDUruW/23q/XsqYmKxtV3wQNUUnSThwFCBp8qqL2dHjov34lt8++W7Zve9c+6pAjesjFVw2Tc4f0K1lL52/Bpy68oaCtzp07yTnn9/Xd/M5+Xn1Ci6x7YmO+H9XniFFD5bAjD87/mbuPlqmtsvSHD4lq37kPhVd76jGAa24eXdCealgde98dy+SXD64qOe9Sc7yi8RK56BvnF1iVc45uIKhLseKU078OGr48bECH38BXep3oserHCbzGHvY3/0Gdyn10Imj77rkUm+PklkbpP7jtUZEwpm37PYyTT/f4pCxYPEu6dusiqp+ZE5oll+uoGcRSfe4Wfe8eeWHTFrsB9dm7dupoefThNfbnclLztflHMbz6172qeXznyumydsU6z8c3lOOs6+fL049vKPycXzFUDjtqz+fc73rWfff8wnFy84Lr5eElK+SO2ffIO1u32z8Dzvn3vjJu8hW2ifPL9l38q/yx+mfbf4y+UM4bclaHR1m8xql+foyfcqUcftQh+aaDHqd/zrjnfs756mfcBQVtuud42/Tv2z/j0r4nBysaSv4VywEIIIBAxQIBVzRITuQJK5O7udc+vR6LMmRQEyBoqLiMNBBjAYIGj+LoGzAVMBxx9KFy/MlHy+uvvJG/8Q9ys6Lb+Nznj7X/4f7kyvX2P/4PP/pQeXFz2w2M11sM1OZ2jZdPsW/y1XPl3fbpKn996VV7d353gODVhwpD/vLHV/LP+DvnottTc9nyhz/JzNYbCzbFdPatxnfCKcfIn7e8nA8c7GfqHXsU6LbVxpo7duzMj7FLty75c9xW5ZyjxhLGJUjQEGbMxW701FsbKrlOdNtqrwF1g/zC5i329aFu5A4+oof97dPP+oL9vyBfYZzKCRpKtr9kthzb03ujVfcc9WerU6dOcv6If7VDL+dGkUE+e143+pVYOkMK5+dV/f+z/72PPLJkZUFoUG7QoBwnfONmOxTw+pwH2dhS960+p8V+xugARl0/+hzVr5fvpWMvssM0/Yt05/EDBp0p3fbtav8sVD8/Ztw5Mb/5ZtDj9GdZz73/oDPlY/sW/oxzzr3DHB9dL4cc3vYzTu29oc5P4+/8CRqC/LTjGAQQQKAygVJBw56A4dHHmpqaIlvF4Bw1QUNlNeTseAsQNHjUR90EfO/GhaJ+y+pcQaBfc6hupJetvUu6H7i/b3WdN/jqJuX6WWPyKyGc33Nu+qd/c75t63ZpXT6noG/1W9bxF99UEE64+/B6m0bQzQV133//25viDgc2PPWsfPfKGfYNtXO8xeaox+u2KuecsC5BggY1F3dd/Mbs114U14m77aD18hpTWKewQYPdfr8rZNvb26X1wTkFv3UvuD5LvBKz2KMT2rSpuVEOd/xWX79dYu+ue8vSNa35TR+L3eiH3aPBebM88dar5bwLzrKZ1W/qbx4/Rzb+epP9387NJcsJGpTjRf1Gyda335E7H7y14Df4yvGaSybJkccdnl+hUSzoUqs59AqGCTO/nR+zcy7O8SrHW2/6T5k079qCfv18b5t2l705qb2KY9CZvht3Bj0u7Nyd81Cf1yABTLz/yg02OoKGYE4chQACCFQi4Bc01CJg0OMmaKikgpwbdwGChhAV0jdy/3jz7ZKvyNQ3cR++/6HnsQU777evEtB/5rViwuv1nH6BhXNK6qZu2d0Plxyv13ic7ejvO1dhFJuj3+tEyzknrEuQoMGrLlG9AjXMdRJl0BDWKWzQELj9Iqsa1HzL2aNB36D+7xv/KLjZjDJo0KsZzhhwmky/47sFj8fr/l9/9Y2Kg4a2flpk5Bi9emDPVaAft1i3ekPJm2o99w/e+8DzWPUoxczGFjljwKkd5uO+7vx8VYCgfn7ctnhm0VeHBj1OrQhRbxwZOearBSsn1Hi85u4OTNK6gsFdD4KGEH8xcygCCCBQpoA7aKhlwEDQUGbROC1RAgQNIcoV5kbU7yZOd6dXRzhv3PUNmHPZvHN4jz2yVpw3yKX6UOfqm0P128ApC663Xyno/tLzUo93+L1WUfe1c+eu/GqOUv17/Xa+nHPCugQJGg76zKdk4ZLZ0qVr4RsVKllRoPsNc51EGTSEdQobNARuvwpBQ9tN6DRZt3pj1YKGYisg/PZbKGdFg7opv7/1QTnpC3sej/H6nJf67X2xvlV7epVCkNURfgHHI0vUq0hb7D0RJt82Qc4854ueH68Ox539Rc/VD3rlg9pXQj8aVDD3n62VD9/7MF/jUnMM8eM7UYcSNCSqXAwWAQQSKqCDBrFkbdseDNV7RMKPiBUNCb14GHYgAYKGIkzqH99Pr94gz6zbLO+/94F9pPtm3+/0UjfU7hv3fffbR24YNc3ey6HYl3OfhlJ9qHbUHPQmkeq/9eMCfc47PX+THeTG2LksXz82Uqr/KIIGZwgS1KXWQUOQ60T5LfrevfnrSI/xM4f9n4INM/2CjlLnl+MUJmgI1X4EQUMxU69n+J2bQWrbMI9OlNq4MaqgwdlOqeu50qBB36Sr/VOcj5vonwt+P9uc/arxzp92l70BYy6Xs39+qEc0+v5rr4KQzve483pJl25tYV45cydoCPT3OAchgAACCJQh0P/qNRMzDdmnvrTPqtXV2oOh1LAIGkoJ8f0kCxA0eFTPfXPuPsS9KaPXBVDqJrxY0OC3qsDdT6k+nMerzdOaJy/Kb2ipNoJr+fE0e5+JpAQNQV1qFTSEuU6cj7k4x+feENQvaCh1vromdVAV1KncoCFo+351KPboRBDTtAQNzr0TyvlLpNRNuFfQsCcQ+KnnWzn89kFQPz9aptyZf0OG+vnRfN/U/F4ZevzFjusQ1hTZ80G3V2qO5bgl4RxWNCShSowRAQQQqFyAoKFyQ1qIrwBBg0dt9I2Q+se0c0PIIDfkzn8gqzcS+C3Rdz86EeWNYrHLTW1spza6VCsn9Fsk4vzoRJCxhfl4lQpnwjw6EcV14h57mP6d55bjFMegwWnq3BAyLY9OlFo5EfZadr/a03m+16MT+tEF9VrKpubr8htC+j064R6P+vmhNpNUr+xUPz/ce1no4wuOU3teLPquZHdnC1/3SdDgW26ChjCfBI5FAAEEkitA0JDc2jHy0gIEDS6jYmFCOUGD32aQ+obK+crIUhsyustZ6qbZr/xe53mNx3m+19hK9R/FoxNqDGFdil325YzZq72orpOogoZynMIEDeW071cHvxUNtumV02S9ax8G1U4tgoZim0GqG+crhzaK32aQXo8n+G0gqTeDDLJJY6lrWQUNfptB6lBB96Nv9L02mgwaNKjxBF1l4HWc3gzyjP6n2uGDfo1msZ9VxcKU0n/FJfMIgoZk1o1RI4AAAmEFCBrCinF8kgQIGnyCBq+NEZ0bK3q9StLZlHOpu3sjRvUKu0nfnl30dZE3zhmffx2mblfd7KxZ8bRccPFA+49K3TSrG52Jo2faO7wfe+KR+eH94ieP2a/rc4YczvG6+9bjdYcmpfqPKmgoNjY1KbdLqZuzYitNgq4oKLaCIMx14h5rJaFKWKewQYN9/KCxsn3ruxLk+iw3aHhyxXppammUAYN755uwXSY0S+dOha84LHbTwJ+EHgAAIABJREFUWyw48Bqbbku9LtL5ekvnn6vznI88OFcoXDZ2uP0mBbHarkkdTLjP8eunw+f8Pwb6vk7SecOvX2/p3KxRfWabxtxiv/pSj7fYagr9hgq16aN+NEX9/Ljxqlly8beGFbxx4hcPPiZTx8/Nv81i546dnsf98kH1c2auOEMF99zPHXKWWNaeatif5ZVPy5ARX7ZDiKChRpL+0g0yVoKGIEocgwACCCRfgKAh+TVkBv4CxgUNKkA45Igesl/3fTuojLnpG/YNub7ZUwcMGHymdNunq7yweYu8uHmLfU6YPRoO/ER36dKti32uOu/wow/NtzNw2AC5YfbYgnE4+1bj7Hnq8fb3df9er5f0ezzDeTOsHgM5/uSj5a8vvSrPPL3Zcw7OvlWfJ5xyjPx5y8t2IKK+3K/drFXQoPoO41KLoME9pnKvE/dY9SM1+jpT186Flw5uu4EN8BXGKWzQELgOi2fnNwD0GnKxPRqCfPaC7tGgHx3QmxgGsdQbSKpxq8+f/uw6/797bwW9QkH3oz/j6lz1GV9690P2YwrqGtFfznP8PucLFs+Srt26+FZd34Qf8PH9/X/GXDhArp89Jr9yQAcKaqx+16z2dQYTXj8/wh6nJ6JXNagxlJo7QUOADz2HIIAAAggkVoCgIbGlY+ABBIwMGvxcnJvcqd8I3nHLPflQQP1D+/LxI+TZ9c/Z75UPuqJBhQDzH5gh9y5cYv9P30BeP2tMhxULelzujRv1TX+v/qfK0JGD8ru9l7rRV+epm4U75/xIlt/383xgcO6QfjJi1FA57MiDO1BseOpZue/2ZflNI9UB6nWb19w8usPxpfqPakVDWJdi1305Yy7WXqXXiVfbzhUvKpyaOGe89B+057f7pT7XlV4/euXCQT0+JQs9QoOg7fuNs1jQoM4pZRo0aNBt6d/sK8vv3np1wQ2/1xjVip/mKYvkna3v2oHcOef3lW/f+A25efyt9t4EXps4OlcQqDZVwDCu6Qp59OE1MnNCi0xqvrZDv+6NEws+55cMKhrWqGOdN+Et90+X+25fav+MyeXawlD1dojzhpzVYVWEGqt6A8oLm/6fPX31s+3rV39NNv3m9/KTex6W2xbPyq9gUD8/WufeJ8vv+5ntob7OPb+ffG3UBfn9HfTPGfdx55yvfs4UHuf8LDs3l3TO/YJLBuYDFoKGUp92vo8AAgggkGQBgoYkV4+xlxIwJmgoBRH190vd0EbdH+0hgED1BKLcxDGqUZp6Ex6VX5zb4dGJOFeHsSGAAALRCRA0RGdJS/ETIGioUk0IGqoES7MI1EGAoKEO6AZ3SdBgcPGZOgIIGCVA0GBUuY2bLEFDlUpO0FAlWJpFoA4CBA11QDe4S4IGg4vP1BFAwCgBHTQYNWkma5yAve/3k39+OGfczKs0YYKGKsHSLAJ1ECBoqAO6wV0SNBhcfKaOAAJGCRA0GFVuYydL0GBs6Zk4AggggECcBAga4lQNxoIAAggggAAClQgQNFSix7kIIIAAAghEJEDQEBEkzSCAAAIIIIBA3QUIGupeAgaAAAIIIICACEEDVwECCCCAAAIIpEWAoCEtlWQeCCCAAAKJFiBoSHT5GDwCCCCAAAIIOAQIGrgcEEAAAQQQiIEAQUMMisAQEEAAAQQQQCASAYKGSBhpBAEEEEAAgcoECBoq8+NsBBBAAAEEEIiPAEFDfGrBSBBAAAEEDBYgaDC4+EwdAQQQQACBlAkQNKSsoEwHAQQQQCCZAgQNyawbo0YAAQQQQACBjgIEDVwVCCCQKoHdu3bLd66cLmtXrJPLxg2Xr48bnqr5MZn0ChA0pLe2zAwBBBBAAAHTBAgaTKu4iKgbsRtGTZMNT22SZWvvku4H7l9Xhd+tf052frRTTvj8sdKl6951HcvDi1fIjMZmmTy/UfoP6l3XscS5802/eV6uHNYoRx13hCxcPFu6dKtv3ZxW86e1yrIfPixn/3sf+dXy1bJgySw5rudRseX8yx9fkZYpd8rTj2/Ij/GkU4+X8VOulMOPOiS242Zg0QsQNERvSosIIIAAAgggUB8Bgob6uNe1V/sm8cJG6X32aTJj0cS6juW1l/8ulw4cK9u3vRuLm/sdH+2Qr/a9QrofuJ8sXDK77sFHXYtTpHO7boPGykE9PhWroEFd26OHTZBLx14kI7/1FXtlw5uvvSULFs+Srt26xI5TjzeXy8khR/SQ/brvK5s3/CE/zqaW62TA4DNjN24GVB0BgobquNIqAggggAACCNRegKCh9uZ173H+1FZZdvfDsnDpbDn2xCMLxqO+90Dr8prd9Osb+3+8+bbneMJgRTX2qNoJM/akHauDhpO+cHzdwyptpx+ZcAYLapyXDRonQ0cO6vAIhVr58MCdy6WeN/MqaPjv+38hI64YKocddbA9FTWP1rn3yb0LF8veXbvI0jWtcsDHuyftEmG8ZQgQNJSBxikIIIAAAgggEEsBgoZYlqV6g9IrCA76zKc8f2Of5JvsqMYepxUf1bsSKms5jkFD2BnFIWjwG7Nzn4l6BiFhTTm+MgGChsr8OBsBBBBAAAEE4iNA0BCfWtRkJHoPAr9N8qK6Wa/JZFydRDV2vcpi29btsdjDoh6Wpfq0jfpdYe/RUO/Hb0qN1e/7cQ4a1Jhvm3aXPND6oIwcc5G9GsOy7B/XfKVYgKAhxcVlaggggAACCBgmQNBgWMH9bsZ1AOHFoUMJvRpCbVQ3deEN0jK1VZb+8CHp3LlTwWMP6rexD/3Xr+T22Xfbey+oL/X8+cVXDZNzh/Qr6EJvTLn+8Y2ej0688dpbMnNCi6x7YmP+PNXGiFFD5bAj25aaBxm7Os6rLTWXa24enW9LdxI2tAjadhgbt7fTVJlf0XiJXPSN8zuULOhY/C79IOfroOHLFw7o8EhC2DleNmis9PzC8TJ1wQ3SMm3PNaU3cdSPP/T8wnFy84IbRAUE+rpzb/Soxj7r+hZ5+vHi18vMCc2Sy3UUuGxs+1sq2u/p29qbX7BRo339OR51UK0UjvF6uW3692XJD38qnTt1KnszSh00TGpmnwZTfkwTNJhSaeaJAAIIIIBA+gUIGtJf4/wMi+2H8PzvXrRv2F/YvEVe3LxF1A34wUf0sM89/awv2P/TN76f+/yxIpbIkyvX2wGC2jVfv6XBubnjEUcfKseffLS8/sob+aDAvZKiWNCgHmFovHyKHVaoDfG67dNV/vrSq/LM05sLwo0wY3e2pca15Q9/kpmtN3bYq6LUyg/nZeOcsx6nV9thbfTxah+NHTt25ufdpVuXfIDj9gw6Fr/LXj8SsX3rHvNiTu522m64x8o7W9+VIPXXx59wSsdrqqmlUQYM7p2/iT/hlGM6XHf6GDUOdb1M+MbN8s7W7Z7Xiw4lglwvYdpzBg3eYwwfFOjgQtWdPRrM+SFN0GBOrZkpAggggAACaRcgaEh7hR3z0zehO3fu8n0koNhv8p03se5VDLobdbP3vRsXyuSWxoJVAnrfA3WT7Hylpl/Q4Hx8oXX5nIK21OqG8RffJEcdf0TBPhPFxh52hUKYfRqCth3Wxu19/awx+RUh2sDtGXQsfpd9pecXm+PoYY0dNjd0BhPqmvJ6FaW+6VYBgt8x6nq5qN8o2fr2O3Lng7cWvBZSWV1zySQ58rjDC94+UezRibDtBRljqR81avXESy/+WX69eoP88sFVdpik3p7BYxOl5NLzfYKG9NSSmSCAAAIIIGC6AEGDQVeAvnl236A7CYIGDXoFQ1A+v9UUfkFDsRUFfueUChr83rThNYcgVvq8Ym/xCOLjZ6ODhg/f/7DDYyXFDMLM0z2+/FyWzJZjexa+kSTIXPyO0Tfu//vGP2TBktlyXHvbzqBBhVP9B/fu0ITzJt65gsF5oH29TGiW/KMPjm/qjRXXrd5QEGQUCxpUe+qRnUvb90dQK3j0l1d7hWMMv4JBta0flVCPdKjVIF+/+mty5jlfrISdcxMmQNCQsIIxXAQQQAABBBDwFSBoMOjiCHLzHCRo8HtjRTFKvxvjUqGB8xEOZ/uPPbJW3Dfgxcaugwv1G/EpC66X3mefVrTypd7O0eEmt7HZ/m17kLbdHfsZlBqD13zDztM9lkrP90O153jlNFm/eqNn0PDpHp+SBYtnS9due/sGDZ/u8cmCFQnOA7VFqevFuWKiWNBw27RWuf/O5QWPEHldf+59JIqNsdSPGhU0LL37IXuOx/U8qtThfD+FAgQNKSwqU0IAAQQQQMBQAYIGgwpfy6BB3Vg+vXqDPLNus7z/3ge2slc44HWTrf9M7QFR7Mv9+EaxoEG1qTevVG2qc9WjCH3OO126dPW+ub104Fgp9piJHlvYtoPalBM0hB2LV+gRxqlYsOBXf68VDZUEDW0rDKbJ2hWlr5cgQYPz1ZKlrj+CBoN+gNZgqgQNNUCmCwQQQAABBBCoiQBBQ02Y49FJLYIG942ue+Zeb6i4YdQ0cb51whk0hHlEI8j+AmrjyubJi/KbU6ol6i0/nibdD9y/YKilbvK9Klqq7bA2pcZQbL6lxlLqiiz3/CBzrGbQ0NQS/LEFvxUNzqAhaHv60QlWNJS6svh+MQGCBq4PBBBAAAEEEEiLAEFDWioZYB61CBr0za+6gXduCBnm0YlqBg2aSW28pzatVKsm1GMUMxZNLBAMYuVH7td2WJtKgoag8yx12ZRycp9fdI5VenTCuaIhaDCgxh23oKFULfh++gUIGtJfY2aIAAIIIICAKQIEDaZUWiT/espK3zrht0dDsVdVhgkaVEn0XgFeIYBfyYKsaHCeW+xGPsxbJ7zG425breRwr9zQ50W5R0OQsXg9KlLsY6BfeXlQj0/JwsWzpYvHPgrqfL99GIp9T28GWcmjE/nrZUKz9B5wmky/47tiWY7dG30mF2QzyDMGnBqovShWNBj0o4ip+ggQNHBpIIAAAggggEBaBAga0lLJAPPwe7uB89RiN/ilfsNebCWCc5PBhUtny7Entr3RoNRNtnrF341zxudf66jHqn7TvmbF03LBxQPzw/cbu5r3xNEzZeSYr+b7VSf94iePyc3j53iuaCj21gunV9C2y7Ep5e0OVoKOxe9SqfR8HTQ8uWK9vZrF+QYJZ/2jfnRCzcf51oeJt14t511wVsE0/a6XmROa5QyPcCJse5UGDc7HNbzGH+DjzSEpECBoSEERmQICCCCAAAII2AIEDQZdCEEeSdC/yVcs6rfwXbp1kQsvHSxfHzc8vyKi2Fsn9A2lOn/A4DOl2z5d5YXNW+TFzVts6SB7NOiSONs65Ige0vPU4+1v6fbcr+n0G/vIb33FXk2gHpNQj3Qcf/LR8teXXpVnnt7cYTy676CrI5ympdoOaxM2aAgzFq/LvuT5AV55GWSO1Qga1HzaXknZLOr1kH7Xi3qjQ9duXezpq+tl9LAJksvlCq/1scPtn4z6FZfq+6XaqzRo0K//fP3VN+TSsRfZn7cgqzIM+vFlxFQJGowoM5NEAAEEEEDACAGCBiPKvGeSQX5Tv+6JjTLp27NFrSZQwcDEOeOl/6DegYIG1ZM6/45b7smHC+oG/PLxI+TZ9c/JsrsfliArGvSI3ZsSqj8/4ZRjpFf/U2XoyEEd3hjhN3Z1E33nnB/J8vt+bs9LfZ07pJ+MGDVUDjvy4IKrQK/82LZ1uyxbe1eHjSLdl0yYtsPYhA0a1LjCjMUvbAjq5PfRKTXHagUNajz29TJlkax7fGN+eKWul6Yxt8g7W7fb1/p3b73aDsic11/LlEXydIn2Kg0aWNFg2A9in+kSNHAdIIAAAggggEBaBAga0lLJgPModfMasJnIDiu2r0NknYRsqNL9GUJ2x+EIIICALUDQwIWAAAIIIIAAAmkRIGhISyUDziNuN/ZhVw8EnGZFhwV9bKKiTjgZAQQQcAkQNHBJIIAAAggggEBaBAga0lLJEPOIw2/s1UaM6jGGzRv+YI88zNslQkw19KE6+Oh+4H6ycMnsDo9mhG6QExBAAIGAAgQNAaE4DAEEEEAAAQRiL0DQEPsSRT9Avaphw1ObAu1BEP0I2vZxGH/xTXbTaq+E66ZdFYuber2HxeT5jfa+FHwhgAACtRIgaKiVNP0ggAACCCCAQLUFCBqqLUz7CCCAAAIIBBAgaAiAxCEIIIAAAgggkAgBgoZElIlBIoAAAgikXYCgIe0VZn4IIIAAAgiYI0DQYE6tmSkCCCCAQIwFCBpiXByGhgACCCCAAAKhBAgaQnFxMAIIIIAAAtURIGiojiutIoAAAggggEDtBQgaam9OjwgggAACCHQQIGjgokAAAQQQQACBtAgQNKSlkswDAQQQQCDRAgQNiS4fg0cAAQQQQAABhwBBA5cDAggggAACMRAgaIhBERgCAggggAACCEQiQNAQCSONIIAAAgggUJkAQUNlfpyNAAIIIIAAAvERIGiITy0YCQIIIICAwQIEDQYXn6kjgAACCCCQMgGChpQVlOkggAACCCRTgKAhmXVj1AgggAACCCDQUYCggasCAQQQQACBGAgQNMSgCAwBAQQQQAABBCIRIGiIhJFGEEAAAQQQqEyAoKEyP85GAAEEEEAAgfgI2EEDXwggkFyB/uPXZlfO6dUgIrnkzoKRI4AAAggggAACCCCAQFoECBrSUknmYawAQYOxpWfiCCCAAAIIIIAAAgjEUoCgIZZlYVAIBBcgaAhuxZEIIIAAAggggAACCCBQfQGChuob0wMCVRUgaKgqL40jgAACCCCAAAIIIIBASAGChpBgHI5A3AQIGuJWEcaDAAIIIIAAAggggIDZAgQNZtef2adAgKAhBUVkCggggAACCCCAAAIIpEiAoCFFxWQqZgoQNJhZd2aNAAIIIIAAAggggEBcBQga4loZxoVAQAGChoBQHIYAAggggAACCCCAAAI1ESBoqAkznSBQPQGChurZ0jICCCCAAAIIIIAAAgiEFyBoCG/GGQjESoCgIVblYDAIIIAAAggggAACCBgvQNBg/CUAQNIFCBqSXkHGjwACCCCAAAIIIIBAugQIGtJVT2ZjoABBg4FFZ8oIIIAAAggggAACCMRYgKAhxsVhaAgEESBoCKLEMQgggAACCCCAAAIIIFArAYKGWknTDwJVEiBoqBIszSKAAAIIIIAAAggggEBZAgQNZbFxEgLxESBoiE8tGAkCCCCAAAIIIIAAAgiIEDRwFSCQcAGChoQXkOEjgAACCCCAAAIIIJAyAYKGlBWU6ZgnQNBgXs2ZMQIIIIAAAggggAACcRYgaIhzdRgbAgEECBoCIHEIAggggAACCCCAAAII1EyAoKFm1HSEQHUECBqq40qrCCCAAAIIIIAAAgggUJ4AQUN5bpyFQGwECBpiUwoGggACCCCAAAIIIIAAAsJmkFwECCRegKAh8SVkAggggAACCCCAAAIIpEqAFQ2pKieTMVGAoMHEqjNnBBBAAAEEEEAAAQTiK0DQEN/aMDIEAgkQNARi4iAEEEAAAQQQQAABBBCokQBBQ42g6QaBagkQNFRLlnYRQAABBBBAAAEEEECgHAGChnLUOAeBGAkQNMSoGAwFAQQQQAABBBBAAAEEhKCBiwCBhAsQNCS8gAwfAQQQQAABBBBAAIGUCRA0pKygTMc8AYIG82rOjBFAAAEEEEAAAQQQiLMAQUOcq8PYEAggQNAQAIlDEEAAAQQQQAABBBBAoGYCBA01o6YjBKojQNBQHVdaRQABBBBAAAEEEEAAgfIECBrKc+MsBGIjQNAQm1IwEAQQQAABBBBAAAEEEBBhM0iuAgSSLkDQkPQKMn4EEEAAAQQQQAABBNIlwIqGdNWT2RgoQNBgYNGZMgIIIIAAAggggAACMRYgaIhxcRgaAkEECBqCKHEMAggggAACCCCAAAII1EqAoKFW0vSDQJUECBqqBEuzCCCAAAIIIIAAAgggUJYAQUNZbJyEQHwECBriUwtGggACCCCAAAIIIIAAAmwGyTWAQOIFCBoSX0ImgAACCCCAAAIIIIBAqgRY0ZCqcjIZEwUIGkysOnNGAAEEEEAAAQQQQCC+AgQN8a0NI0MgkABBQyAmDkIAAQQQQAABBBBAAIEaCRA01AiabhColgBBQ7VkaRcBBBBAAAEEEEAAAQTKESBoKEeNcxCIkQBBQ4yKwVAQQAABBBBAAAEEEEBACBq4CBBIuABBQ8ILyPARQAABBBBAAAEEEEiZAEFDygrKdMwTIGgwr+bMGAEEEEAAAQQQQACBOAsQNMS5OowNgQACBA0BkDgEAQQQQAABBBBAAAEEaiZA0FAzajpCoDoCBA3VcaVVBBBAAAEEEEAAAQQQKE+AoKE8N85CIDYCBA2xKQUDQQABBBBAAAEEEEAAARE2g+QqQCDpAgQNSa8g40cAAQQQQAABBBBAIF0CrGhIVz2ZjYECBA0GFp0pI4AAAggggAACCCAQYwGChhgXh6EhEESAoCGIEscggAACCCCAAAIIIIBArQQIGmolTT8IVEmAoKFKsDSLAAIIIIAAAggggAACZQkQNJTFxkkIxEeAoCE+tWAkCCCAAAIIIIAAAgggwGaQXAMIJF6AoCHxJWQCCCCAAAIIIIAAAgikSoAVDakqJ5MxUYCgwcSqM2cEEEAAAQQQQAABBOIrQNAQ39owMgQCCRA0BGLiIAQQQAABBBBAAAEEEKiRAEFDjaDpBoFqCRA0VEuWdhFAAAEEEEAAAQQQQKAcAYKGctQ4B4EYCRA0xKgYDAUBBBBAAAEEEEAAAQSEoIGLAIGEC8QlaOg7bs2tDRlrvEhu8q6Nu6ZaJzac1ZCxpollnaKIs7tlcza3c/jqlr7P+ZH3+daqo629Os9tEDlXH5PdnXtBLJm+7f2tyzYsGvS++9x+Y5/8XqYhd43q9+3Hn5+2X69j+mUy1lTLsj6/p19r+OqW0337TfglwPARQAABBBBAAAEEEIiVAEFDrMrBYBAILxCHoKFPn1WdOvVsWJZVAUEuOyKXyYxusDJ93LPJZnPvffhh5vCnbj/9Def31PmZkzvPyYh8208gJ7nlb775pxGb7r34PX1MW7+ZZVmxyuo3vDZnIIAAAggggAACCCCAQCkBgoZSQnwfgZgLxCJoGLmqS8MBDS/kcvLpjGVtzuZyJ0jGumnbu1vnq1UI/cetuUwyVquIWNnsruGPzetzf2FY0LBMMpnB2Wx2h1i5Sdvee6dFnWcHECfuNbNtxYJINpsb/ti8M/ac69Wv4/y2fqVVxLLc58a8rAwPAQQQQAABBBBAAIHEChA0JLZ0DByBNoE4BA29v/X4YZ07Wb+1MpkD7bBAsiOdYULb9+W3VqbhQHfQoEOIbDa7M5ezeq9qPmOds7Z92sMEy8ocolY1PDqn1xARK6eOKWxX9WuNdAYRhd8vDCm4fhBAAAEEEEAAAQQQQKA6AgQN1XGlVQRqJhCHoKE9LLirbdK5ySvnnNHkBPALGpwhQvt5k1UDBUFD++MRkmkY7A4anCslvM4naKjZZUhHCCCAAAIIIIAAAgjkBQgauBgQSLhAHIIGvRFkLpfb+OZb7/fedO85+X0UFG//MWt6SSd5IpvNFaxa8PvzoEGD3ggybL8JLznDRwABBBBAAAEEEEAg1gIEDbEuD4NDoLRAvYMGvRGk2mPBazWDHTS079GQy+WecQYRpQIKda7fqge9EaRa6eC3GkLv0ZDLSUG/pVU5AgEEEEAAAQQQQAABBMoVIGgoV47zEIiJQN2DBsceCu79F+ygoP2NFCqIaHv04Ywh6vEIvz93s+rHH3Ji7ePcw8EZQHht9OgMItyPXMSkdAwDAQQQQAABBBBAAIFUChA0pLKsTMokgXoHDXojyJxYe3u+utIRRDhXPARZCaHq6Pd4xJ4AIlOy31wuO+XRub3VvhEF+z+YdJ0wVwQQQAABBBBAAAEEaiVA0FArafpBoEoC9Q4a9EaQfvsk+K5I8Fnp4GTSezh4vZ7S73EMfb5fv1UqA80igAACCCCAAAIIIIBAuwBBA5cCAgkXqHfQkN9nwfFYhFdYkM3K++4VD863RuzevfuSVc1n3qPP7Tv2iXMylvxYvTLT69GH/EoH1ysv9fl7Nprs2G/CS87wEUAAAQQQQAABBBCItQBBQ6zLw+AQKC1Qz6AhyOMPxVYeFJ4vks1md1iW9VvLsr6kZ56T3d9/882/jNl078X5N1mwEWTp64IjEEAAAQQQQAABBBColwBBQ73k6ReBiATqGjQ49l/I5bIXPTq39wPOaalAwOrZaVZDxhrv3AjSfUzmpIbLM2JdLpZ1ivqeChwylvVfu8WatWpur9+7qYJsBJk5ca+ZmYac6ve/H53Ta4iIxf4MEV1zNIMAAggggAACCCCAQDEBggauDwQSLlDPoCHhdAwfAQQQQAABBBBAAAEEqiBA0FAFVJpEoJYCBA211KYvBBBAAAEEEEAAAQQQKCVA0FBKiO8jEHMBgoaYF4jhIYAAAggggAACCCBgmABBg2EFZ7rpEyBoSF9NmRECCCCAAAIIIIAAAkkWIGhIcvUYOwIiQtDAZYAAAggggAACCCCAAAJxEiBoiFM1GAsCZQgQNJSBxikIIIAAAggggAACCCBQNQGChqrR0jACtREgaKiNM70ggAACCCCAAAIIIIBAMAGChmBOHIVAbAUIGmJbGgaGAAIIIIAAAggggICRAgQNRpadSadJgKAhTdVkLggggAACCCCAAAIIJF+AoCH5NWQGhgsQNBh+ATB9BBBAAAEEEEAAAQRiJkDQELOCMBwEwgoQNIQV43gEEEAAAQQQQAABBBCopgBBQzV1aRuBGggQNNQAmS4QQAABBBBAAAEEEEAgsABBQ2AqDkQgngIEDfGsC6NCAAEEEEAAAQQQQMBUAYIGUyvPvFMjQNCQmlIyEQQQQAABBBBAAAEEUiFA0JCKMjIJkwUIGkyuPnNHAAEEEEAAAQQQQCB+AgQN8asJI0IglACm4mJ5AAAN2ElEQVRBQyguDkYAAQQQQAABBBBAAIEqCxA0VBmY5hGotgBBQ7WFaR8BBBBAAAEEEEAAAQTCCBA0hNHiWARiKEDQEMOiMCQEEEAAAQQQQAABBAwWIGgwuPhMPR0CBA3pqCOzQAABBBBAAAEEEEAgLQIEDWmpJPMwVoCgwdjSM3EEEEAAAQQQQAABBGIpQNAQy7IwKASCCxA0BLfiSAQQQAABBBBAAAEEEKi+AEFD9Y3pAYFIBAaMe7JnrlO2e4fGstYqyeT6uv/c2pXZumLe6b+LpHMaQQABBBBAAAEEEEAAAQQCChA0BITiMATqLdB//NpxIjI3xDiuXjmn17wQx3MoAggggAACCCCAAAIIIFCxAEFDxYQ0gEBtBPo0rerSadteL4mV+3TJHnfL6+9l/nb4r+cO+6DksRyAAAIIIIAAAggggAACCEQoQNAQISZNIVBtgRCrGljNUO1i0D4CCCCAAAIIIIAAAgh4ChA0cGEgkCCBQKsaWM2QoIoyVAQQQAABBBBAAAEE0idA0JC+mjKjlAsEWNXAaoaUXwNMDwEEEEAAAQQQQACBOAsQNMS5OowNAQ+BoqsaWM3ANYMAAggggAACCCCAAAJ1FiBoqHMB6B6BcgSKrGpgNUM5oJyDAAIIIIAAAggggAACkQkQNERGSUMI1E7Ac1UDqxlqVwB6QgABBBBAAAEEEEAAAV8BggYuDgQSKuCxqoHVDAmtJcNGAAEEEEAAAQQQQCBNAgQNaaomczFKoGBVA6sZjKo9k0UAAQQQQAABBBBAIM4CBA1xrg5jQ6CEgGNVA6sZuFoQQAABBBBAAAEEEEAgFgIEDbEoA4NAoDwBtaqhYXvm17v3zX5xdVPfD8trhbMQQAABBBBAAAEEEEAAgegErHf/++ZcdM3REgII1FrgvV2d5GOddtW6W/pDAIGIBD42eHeDZTVlI2qOZhBAAAEEEEAAgboLEDTUvQQMAAEEEEDAZAGCBpOrz9wRQAABBBBIpwBBQzrryqwQQAABBBIiQNCQkEIxTAQQQAABBBAILEDQEJiKAxFAAAEEEIhegKAhelNaRAABBBBAAIH6ChA01Nef3hFAAAEEDBcgaDD8AmD6CCCAAAIIpFCAoCGFRWVKCCCAAALJESBoSE6tGCkCCCCAAAIIBBMgaAjmxFEIIIAAAghURYCgoSqsNIoAAggggAACdRQgaKgjPl0jgAACCCBA0MA1gAACCCCAAAJpEyBoSFtFmQ8CCCCAQKIECBoSVS4GiwACCCCAAAIBBAgaAiBxCAIIIIAAAtUSIGioliztIoAAAggggEC9BAga6iVPvwgggAACCIgIQQOXAQIIIIAAAgikTYCgIW0VZT4IIIAAAokSIGhIVLkYLAIIIIAAAggEECBoCIDEIQgggAACCFRLgKChWrK0iwACCCCAAAL1EiBoqJc8/SKAAAIIIMCjE1wDCCCAAAIIIJBCAYKGFBaVKVVX4J6VG2X0/AftTr7z1b7ynYv6VbXDWvcXZDJxHFOQcXMMAnEUYEVDHKvCmBBAAAEEEECgEgGChkr0ODfWAn/++9vSa/x/ytZ3P+gwziN7/JOM6HeSjBp4mnTbu3PgeezanZXhM+6Xn/3mBfucnkccJL+acXmoNgJ3JiK17i/I2LzG9MsZl8vHQjgG6YdjEDBFgKDBlEozTwQQQAABBMwRIGgwp9bGzfTXz/9FBtzQWnTee3VqkF/NvFw+/9kegX1q/dv8WvengoQb7/6VzP/vJ0X53Hf9RXLevxxV4FPrMQUuDgcikEABgoYEFo0hI4AAAggggEBRAYIGLpDUCjiDBufKg1fe2ibfmLtM1jz3J3vu1V6VkDRg94qFH147TIaecULSpsF4EUiMAEFDYkrFQBFAAAEEEEAgoABBQ0AoDkuegF/QoGbi/F45qxqSpxF8xAQNwa04EoEoBAgaolCkDQQQQAABBBCIkwBBQ5yqwVgiFSgWNHy4Y5ecNHqevPzmNrtP/Vt7fY4OH/7fK2/Jda0/s/d5uHPcBXJR355S6rGB/3nlTWls/ZmsfGZLfj5qT4jrhvaWf/vScQX7OVTa3+ObXpK5P1mT70uN+6t9TpTvfXNgQT9qTIt+vl4eWP1sfs8Kr2Nv+P4v7EcmvL7U8b+cebn8y2d7RGqgPK+a/6B067KXPHfHeHn2T6/J5HtXyDN//Js9DGU+78rB7AER6aeDxuIkQNAQp2owFgQQQAABBBCIQoCgIQpF2oilQLGgwb1RpFfQ8JUzT5R7H92Yn9ug046R+28YXvQm2xlCeKG4H9NwBg1h+yvWl/NtGGHGFEXQoIODnM9VoQycm0c6g4Yhpx9fYK6bsM+Zfrl8rEvwjTtjeVEyKAQ8BAgauCwQQAABBBBAIG0CBA1pqyjzyQsEfXTiY132kt8vGi+f2P9jBY9UuCn1zbvfigZnf6rN1bdcIccc/ElRe0IMuP7O/OoJZwhQbMPKYv2pFRknj54nf31zm71ho97Q8vW3t8vtDz9t/5l+7aYa74KfPiUTh58lZ530f+2VDu4xOfdhCPLoRDGDs29oFRUyKINVt1whx7YbnH39nfZ41Zc7CFErGnQwcXH/k+WWbw6Ut7e/L/+/vfsHkaOK4wD+DhGLA7FQtBBiY5WUFhJiJUYCaqooxMI/WIixOiJy2kQIXCMoKASSCyqBCBZqc4hco9gJIqQ3hYWFjRaRSDCevDGzvJ3bP7N3uzc7731S3s7OzPv8Zov3zW/eO75+Kfz6+//f+eTs8+GUtSL8wjMUEDRkWFRDIkCAAAEChQsIGgp/AHIe/qTFINOJf92pEC2aE//42eW1U9XE/dY/t6tJ+qhJ9rTJ+bh72ev10qBhr4tZjgsLpo0lOo0zeHHj87B1Z+vPZjAQx1qHEGlXQ9oBEb2vrp8OK3cezEmf5fzsGltZAoKGsupttAQIECBAoAQBQUMJVS50jG22txz3KkMkGzeBHzXJTtd8SDskavr087QDYVLXRf3dcderOxricYcPPVh1LMSJett/8w4aqvDjzIdVB0I0iOstPHDf6uB20s+b6z3UHQ1pp0Md/Bx/ZzPs7IRqbGkI0XacjiOw7AKChmWvkPsjQIAAAQIEZhUQNMwq5vjeCEwKGo4deSScefborol5+p200yEd9KgJerrmw16DhlmuV0/Cn1rfHKpHnMDHwOH1Zx6fuhhk+sV0gr/XjoZo8MTahfDHjZuCht78StzoMggIGpahCu6BAAECBAgQmKeAoGGems61VAJtugWaN9ynoCHee1xr4c2Pvx7a4SL+PQ0tpi0GGY8XNCzVo+tmChMQNBRWcMMlQIAAAQIFCAgaCihyqUNc1qBh3OKTs3Y0pHWNXQib3/wYzl7aqv5cv55x5NBDQ4tGfvbWC4Mujnm/OjFLR0P6akW6DoNXJ0r9tZY9bkFD2fU3egIECBAgkKOAoCHHqhpTJXCQQcO01w3aLAa5n6ChLnm9PWUdNNx/72o4tnYh/Hnj5q41J+YdNESD/S4GKWjw4y1RQNBQYtWNmQABAgQI5C0gaMi7vkWP7iCDhgidTtwnbW+ZbiW5n1c1nnz7Yjj/0tPh5NHD1XoMsaPgxLuXq200q46Bi2vhr79vDYKG+Let86+Exx59uHrV4uX3v6gCiPivOcGvA4tRnzXHOm6ryknbW6Y7UuhoKPpnavBxK9jnbt+1snLuXxgECBAgQIAAgVwEBA25VNI4dgkcdNDQ7GoYVZJR/2NfL+g4S0dDuvjktOukocG4x2RkJ8H6ZthJvtDcKeKNj77aFVI0uxqm3VsdWth1wg+4ZAFBQ8nVN3YCBAgQIJCngKAhz7oa1QG/OlGDx4n2d9euh/eubIeff/ltUId573IRT/z9tevhgy9/GFoIctR14j19uv1TOHdle9DBEI/bePVEOL1xteqAaAYN8fzNroe43ee3G6+F1XvuHureaH53VgMdDX6upQsIGkp/AoyfAAECBAjkJyBoyK+mRkSAAAECPRIQNPSoWG6VAAECBAgQaCUgaGjF5CACBAgQILAYAUHDYlydlQABAgQIEOhOQNDQnb0rEyBAgAABi0F6BggQIECAAIHsBAQN2ZXUgAgQIECgTwI6GvpULfdKgAABAgQItBEQNLRRcgwBAgQIEFiQgKBhQbBOS4AAAQIECHQmIGjojN6FCRAgQIBA8OqEh4AAAQIECBDITkDQkF1JDYgAAQIE+iSgo6FP1XKvBAgQIECAQBsBQUMbJccQIECAAIEFCQgaFgTrtAQIECBAgEBnAoKGzuhdmAABAgQIeHXCM0CAAAECBAjkJyBoyK+mRkSAAAECPRLQ0dCjYrlVAgQIECBAoJWAoKEVk4MIECBAgMBiBAQNi3F1VgIECBAgQKA7AUFDd/auTIAAAQIE7DrhGSBAgAABAgSyExA0ZFdSAyJAgACBPgnoaOhTtdwrAQIECBAg0EZA0NBGyTEECBAgQGBBAoKGBcE6LQECBAgQINCZwEpnV3ZhAgQIECBAgAABAgQIECBAIDsBQUN2JTUgAgQIECBAgAABAgQIECDQnYCgoTt7VyZAgAABAgQIECBAgAABAtkJCBqyK6kBESBAgAABAgQIECBAgACB7gQEDd3ZuzIBAgQIECBAgAABAgQIEMhOQNCQXUkNiAABAgQIECBAgAABAgQIdCcgaOjO3pUJECBAgAABAgQIECBAgEB2AoKG7EpqQAQIECBAgAABAgQIECBAoDuB/wAmxrM4xtxniAAAAABJRU5ErkJggg=="/>
        <xdr:cNvSpPr>
          <a:spLocks noChangeAspect="1" noChangeArrowheads="1"/>
        </xdr:cNvSpPr>
      </xdr:nvSpPr>
      <xdr:spPr bwMode="auto">
        <a:xfrm>
          <a:off x="609600" y="2613660"/>
          <a:ext cx="5059680" cy="4693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595745</xdr:colOff>
      <xdr:row>14</xdr:row>
      <xdr:rowOff>69273</xdr:rowOff>
    </xdr:from>
    <xdr:to>
      <xdr:col>4</xdr:col>
      <xdr:colOff>462646</xdr:colOff>
      <xdr:row>64</xdr:row>
      <xdr:rowOff>166255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5345" y="2826328"/>
          <a:ext cx="8955483" cy="91024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743493</xdr:colOff>
      <xdr:row>9</xdr:row>
      <xdr:rowOff>179615</xdr:rowOff>
    </xdr:from>
    <xdr:to>
      <xdr:col>14</xdr:col>
      <xdr:colOff>0</xdr:colOff>
      <xdr:row>35</xdr:row>
      <xdr:rowOff>130629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uteur" id="{FC5C01EF-70C4-52BC-EDE9-2CA98F73955F}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4" personId="{FC5C01EF-70C4-52BC-EDE9-2CA98F73955F}" id="{00BF00C4-00CE-47CD-855A-001E005E0074}" done="0">
    <text xml:space="preserve">(cf typologie des zones du SI-LAV)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14" personId="{FC5C01EF-70C4-52BC-EDE9-2CA98F73955F}" id="{005F0053-00BE-40EB-B4BD-000200020068}" done="0">
    <text xml:space="preserve">(cf typologie des zones du SI-LAV)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14" personId="{FC5C01EF-70C4-52BC-EDE9-2CA98F73955F}" id="{004800AA-005C-4A24-ABDE-00B100540062}" done="0">
    <text xml:space="preserve">(cf typologie des zones du SI-LAV)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14" personId="{FC5C01EF-70C4-52BC-EDE9-2CA98F73955F}" id="{009500F5-00AB-4A20-956B-00C10078008B}" done="0">
    <text xml:space="preserve">(cf typologie des zones du SI-LAV)
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B14" personId="{FC5C01EF-70C4-52BC-EDE9-2CA98F73955F}" id="{004A0096-003A-45E2-8B11-007600140009}" done="0">
    <text xml:space="preserve">(cf typologie des zones du SI-LAV)
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B14" personId="{FC5C01EF-70C4-52BC-EDE9-2CA98F73955F}" id="{00B80087-0076-4656-8AB6-00220098003C}" done="0">
    <text xml:space="preserve">(cf typologie des zones du SI-LAV)
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B14" personId="{FC5C01EF-70C4-52BC-EDE9-2CA98F73955F}" id="{001F0037-005E-4294-99C2-00B4003800CA}" done="0">
    <text xml:space="preserve">(cf typologie des zones du SI-LAV)
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B14" personId="{FC5C01EF-70C4-52BC-EDE9-2CA98F73955F}" id="{00AD008C-0019-45A3-872E-002300F800D6}" done="0">
    <text xml:space="preserve">(cf typologie des zones du SI-LAV)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8.xml"/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6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7.xml"/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23" zoomScale="55" zoomScaleNormal="55" workbookViewId="0">
      <selection activeCell="D16" sqref="D16"/>
    </sheetView>
  </sheetViews>
  <sheetFormatPr baseColWidth="10" defaultColWidth="8.85546875" defaultRowHeight="15" x14ac:dyDescent="0.25"/>
  <cols>
    <col min="3" max="3" width="84.28515625" customWidth="1"/>
    <col min="4" max="4" width="39.28515625" customWidth="1"/>
  </cols>
  <sheetData>
    <row r="1" spans="1:5" x14ac:dyDescent="0.25">
      <c r="C1" s="1" t="s">
        <v>72</v>
      </c>
    </row>
    <row r="2" spans="1:5" x14ac:dyDescent="0.25">
      <c r="C2" s="2"/>
    </row>
    <row r="5" spans="1:5" x14ac:dyDescent="0.25">
      <c r="C5" s="3" t="s">
        <v>0</v>
      </c>
    </row>
    <row r="6" spans="1:5" x14ac:dyDescent="0.25">
      <c r="C6" s="61"/>
      <c r="D6" s="61"/>
      <c r="E6" s="61"/>
    </row>
    <row r="7" spans="1:5" x14ac:dyDescent="0.25">
      <c r="C7" s="4" t="s">
        <v>1</v>
      </c>
      <c r="D7" s="2" t="s">
        <v>2</v>
      </c>
      <c r="E7" s="5"/>
    </row>
    <row r="8" spans="1:5" ht="18.600000000000001" customHeight="1" x14ac:dyDescent="0.25">
      <c r="C8" s="6" t="s">
        <v>3</v>
      </c>
      <c r="D8" s="2" t="s">
        <v>104</v>
      </c>
      <c r="E8" s="5"/>
    </row>
    <row r="9" spans="1:5" x14ac:dyDescent="0.25">
      <c r="C9" s="7" t="s">
        <v>105</v>
      </c>
      <c r="D9" s="2" t="s">
        <v>106</v>
      </c>
      <c r="E9" s="8"/>
    </row>
    <row r="10" spans="1:5" ht="30" x14ac:dyDescent="0.25">
      <c r="C10" s="9" t="s">
        <v>91</v>
      </c>
      <c r="D10" s="10" t="s">
        <v>104</v>
      </c>
      <c r="E10" s="8"/>
    </row>
    <row r="11" spans="1:5" x14ac:dyDescent="0.25">
      <c r="C11" s="11" t="s">
        <v>108</v>
      </c>
      <c r="D11" s="2" t="s">
        <v>107</v>
      </c>
      <c r="E11" s="5"/>
    </row>
    <row r="14" spans="1:5" x14ac:dyDescent="0.25">
      <c r="A14" s="47"/>
    </row>
  </sheetData>
  <mergeCells count="1">
    <mergeCell ref="C6:E6"/>
  </mergeCells>
  <pageMargins left="0.7" right="0.7" top="0.75" bottom="0.75" header="0.3" footer="0.3"/>
  <pageSetup paperSize="9" firstPageNumber="42949672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"/>
  <sheetViews>
    <sheetView workbookViewId="0">
      <selection activeCell="B14" sqref="B14"/>
    </sheetView>
  </sheetViews>
  <sheetFormatPr baseColWidth="10" defaultColWidth="10.85546875" defaultRowHeight="15" x14ac:dyDescent="0.25"/>
  <cols>
    <col min="1" max="1" width="2.140625" customWidth="1"/>
    <col min="2" max="2" width="63.7109375" customWidth="1"/>
    <col min="3" max="3" width="48.85546875" customWidth="1"/>
    <col min="4" max="4" width="9.42578125" style="8" customWidth="1"/>
    <col min="5" max="5" width="11.7109375" style="5" customWidth="1"/>
    <col min="6" max="6" width="11.7109375" style="8" customWidth="1"/>
  </cols>
  <sheetData>
    <row r="1" spans="1:6" x14ac:dyDescent="0.25">
      <c r="B1" s="18" t="s">
        <v>6</v>
      </c>
      <c r="C1" s="19"/>
      <c r="D1" s="20"/>
      <c r="E1" s="21"/>
    </row>
    <row r="2" spans="1:6" x14ac:dyDescent="0.25">
      <c r="B2" s="22" t="s">
        <v>7</v>
      </c>
      <c r="C2" s="19"/>
      <c r="D2" s="22" t="s">
        <v>8</v>
      </c>
      <c r="E2" s="21"/>
    </row>
    <row r="3" spans="1:6" x14ac:dyDescent="0.25">
      <c r="B3" s="22" t="s">
        <v>9</v>
      </c>
      <c r="C3" s="19"/>
      <c r="D3" s="22" t="s">
        <v>10</v>
      </c>
      <c r="E3" s="21"/>
    </row>
    <row r="4" spans="1:6" x14ac:dyDescent="0.25">
      <c r="B4" s="19" t="str">
        <f>'Lieu 1 '!B4</f>
        <v>Nature du lieu fréquenté :</v>
      </c>
      <c r="C4" s="19"/>
      <c r="D4" s="22" t="s">
        <v>11</v>
      </c>
      <c r="E4" s="21"/>
    </row>
    <row r="5" spans="1:6" x14ac:dyDescent="0.25">
      <c r="B5" s="19" t="str">
        <f>'Lieu 1 '!B5</f>
        <v>Date de fréquentation du lieu :</v>
      </c>
      <c r="C5" s="19"/>
      <c r="D5" s="19"/>
      <c r="E5" s="21"/>
    </row>
    <row r="7" spans="1:6" x14ac:dyDescent="0.25">
      <c r="C7" s="23" t="s">
        <v>12</v>
      </c>
    </row>
    <row r="9" spans="1:6" ht="30" x14ac:dyDescent="0.25">
      <c r="B9" s="24" t="s">
        <v>31</v>
      </c>
      <c r="C9" s="25" t="s">
        <v>14</v>
      </c>
      <c r="D9" s="26" t="s">
        <v>4</v>
      </c>
      <c r="E9" s="26" t="s">
        <v>15</v>
      </c>
      <c r="F9" s="25" t="s">
        <v>16</v>
      </c>
    </row>
    <row r="10" spans="1:6" x14ac:dyDescent="0.25">
      <c r="A10">
        <v>1</v>
      </c>
      <c r="B10" s="31" t="str">
        <f>'Lieu 1 '!B10</f>
        <v>Avez-vous été piqué(e) par un (ou des) moustiques ?</v>
      </c>
      <c r="C10" s="28" t="s">
        <v>32</v>
      </c>
      <c r="D10" s="29">
        <f>IF(C10='Réponses possibles'!D4,'Réponses possibles'!E4,IF(C10='Réponses possibles'!D5,'Réponses possibles'!E5,IF(C10='Réponses possibles'!D6,'Réponses possibles'!E6)))</f>
        <v>3</v>
      </c>
      <c r="E10" s="56">
        <f>'Poids des critères'!C4</f>
        <v>7.7299999999999994E-2</v>
      </c>
      <c r="F10" s="57">
        <f t="shared" ref="F10:F18" si="0">D10*E10</f>
        <v>0.2319</v>
      </c>
    </row>
    <row r="11" spans="1:6" x14ac:dyDescent="0.25">
      <c r="A11">
        <v>2</v>
      </c>
      <c r="B11" s="31" t="str">
        <f>'Lieu 1 '!B11</f>
        <v>Quelle heure de la journée était-il  ?</v>
      </c>
      <c r="C11" s="28" t="s">
        <v>20</v>
      </c>
      <c r="D11" s="29">
        <f>IF(C11='Réponses possibles'!D7,'Réponses possibles'!E7,IF(C11='Réponses possibles'!D8,'Réponses possibles'!E8))</f>
        <v>1</v>
      </c>
      <c r="E11" s="56">
        <f>'Poids des critères'!C5</f>
        <v>0.1147</v>
      </c>
      <c r="F11" s="57">
        <f t="shared" si="0"/>
        <v>0.1147</v>
      </c>
    </row>
    <row r="12" spans="1:6" x14ac:dyDescent="0.25">
      <c r="A12">
        <v>3</v>
      </c>
      <c r="B12" s="31" t="str">
        <f>'Lieu 1 '!B12</f>
        <v xml:space="preserve">Combien de temps êtes-vous resté(e) sur le lieu ? </v>
      </c>
      <c r="C12" s="28" t="s">
        <v>40</v>
      </c>
      <c r="D12" s="29">
        <f>IF(C12='Réponses possibles'!D9,'Réponses possibles'!E9,IF(C12='Réponses possibles'!D10,'Réponses possibles'!E10,IF(C12='Réponses possibles'!D11,'Réponses possibles'!E11)))</f>
        <v>2</v>
      </c>
      <c r="E12" s="56">
        <f>'Poids des critères'!C6</f>
        <v>0.1366</v>
      </c>
      <c r="F12" s="57">
        <f t="shared" si="0"/>
        <v>0.2732</v>
      </c>
    </row>
    <row r="13" spans="1:6" x14ac:dyDescent="0.25">
      <c r="A13">
        <v>4</v>
      </c>
      <c r="B13" s="31" t="str">
        <f>'Lieu 1 '!B13</f>
        <v>Combien de temps avez-vous passé en extérieur ?</v>
      </c>
      <c r="C13" s="28" t="s">
        <v>23</v>
      </c>
      <c r="D13" s="32">
        <f>IF(C13='Réponses possibles'!D12,'Réponses possibles'!E12,IF(C13='Réponses possibles'!D13,'Réponses possibles'!E13,IF(C13='Réponses possibles'!D14,'Réponses possibles'!E14,IF(C13='Réponses possibles'!D15,'Réponses possibles'!E15))))</f>
        <v>1</v>
      </c>
      <c r="E13" s="56">
        <f>'Poids des critères'!C7</f>
        <v>0.1203</v>
      </c>
      <c r="F13" s="57">
        <f t="shared" si="0"/>
        <v>0.1203</v>
      </c>
    </row>
    <row r="14" spans="1:6" x14ac:dyDescent="0.25">
      <c r="A14">
        <v>5</v>
      </c>
      <c r="B14" s="31" t="str">
        <f>'Lieu 1 '!B14</f>
        <v>Quelle est le type de zone dans laquelle se situe le lieu fréquenté ?</v>
      </c>
      <c r="C14" s="28" t="s">
        <v>24</v>
      </c>
      <c r="D14" s="32">
        <f>IF(C14='Réponses possibles'!D16,'Réponses possibles'!E16,IF(C14='Réponses possibles'!D17,'Réponses possibles'!E17,IF(C14='Réponses possibles'!D18,'Réponses possibles'!E18)))</f>
        <v>1</v>
      </c>
      <c r="E14" s="56">
        <f>'Poids des critères'!C8</f>
        <v>0.1313</v>
      </c>
      <c r="F14" s="57">
        <f t="shared" si="0"/>
        <v>0.1313</v>
      </c>
    </row>
    <row r="15" spans="1:6" x14ac:dyDescent="0.25">
      <c r="A15">
        <v>6</v>
      </c>
      <c r="B15" s="31" t="str">
        <f>'Lieu 1 '!B15</f>
        <v>Quel est le niveau de végétalisation dans l'environnement proche du lieu fréquenté ?</v>
      </c>
      <c r="C15" s="28" t="s">
        <v>26</v>
      </c>
      <c r="D15" s="32">
        <f>IF(C15='Réponses possibles'!D19,'Réponses possibles'!E19,IF(C15='Réponses possibles'!D20,'Réponses possibles'!E20))</f>
        <v>1</v>
      </c>
      <c r="E15" s="56">
        <f>'Poids des critères'!C9</f>
        <v>0.12570000000000001</v>
      </c>
      <c r="F15" s="57">
        <f t="shared" si="0"/>
        <v>0.12570000000000001</v>
      </c>
    </row>
    <row r="16" spans="1:6" x14ac:dyDescent="0.25">
      <c r="A16">
        <v>7</v>
      </c>
      <c r="B16" s="31" t="str">
        <f>'Lieu 1 '!B16</f>
        <v>Quelle est l'altitude du lieu fréquenté ?</v>
      </c>
      <c r="C16" s="28" t="s">
        <v>42</v>
      </c>
      <c r="D16" s="32">
        <f>IF(C16='Réponses possibles'!D21,'Réponses possibles'!E21,IF(C16='Réponses possibles'!D22,'Réponses possibles'!E22,IF(C16='Réponses possibles'!D23,'Réponses possibles'!E23)))</f>
        <v>3</v>
      </c>
      <c r="E16" s="56">
        <f>'Poids des critères'!C10</f>
        <v>5.4699999999999999E-2</v>
      </c>
      <c r="F16" s="57">
        <f t="shared" si="0"/>
        <v>0.1641</v>
      </c>
    </row>
    <row r="17" spans="1:6" x14ac:dyDescent="0.25">
      <c r="A17">
        <v>8</v>
      </c>
      <c r="B17" s="31" t="str">
        <f>'Lieu 1 '!B17</f>
        <v>La commune du lieu fréquenté est-elle colonisée par le moustique tigre ?</v>
      </c>
      <c r="C17" s="28" t="s">
        <v>18</v>
      </c>
      <c r="D17" s="32">
        <f>IF(C17='Réponses possibles'!D24,'Réponses possibles'!E24,IF(C17='Réponses possibles'!D25,'Réponses possibles'!E25,IF(C17='Réponses possibles'!D26,'Réponses possibles'!E26)))</f>
        <v>1</v>
      </c>
      <c r="E17" s="56">
        <f>'Poids des critères'!C11</f>
        <v>0.1202</v>
      </c>
      <c r="F17" s="57">
        <f t="shared" si="0"/>
        <v>0.1202</v>
      </c>
    </row>
    <row r="18" spans="1:6" x14ac:dyDescent="0.25">
      <c r="A18">
        <v>9</v>
      </c>
      <c r="B18" s="31" t="str">
        <f>'Lieu 1 '!B18</f>
        <v xml:space="preserve">Combien de jours avant ou après le début des signes cliniques avez-vous fréquenté le lieu ? </v>
      </c>
      <c r="C18" s="28" t="s">
        <v>30</v>
      </c>
      <c r="D18" s="32">
        <f>IF(C18='Réponses possibles'!D27,'Réponses possibles'!E27,IF(C18='Réponses possibles'!D28,'Réponses possibles'!E28,IF(C18='Réponses possibles'!D29,'Réponses possibles'!E29)))</f>
        <v>1</v>
      </c>
      <c r="E18" s="56">
        <f>'Poids des critères'!C12</f>
        <v>0.1193</v>
      </c>
      <c r="F18" s="57">
        <f t="shared" si="0"/>
        <v>0.1193</v>
      </c>
    </row>
    <row r="19" spans="1:6" x14ac:dyDescent="0.25">
      <c r="B19" s="33"/>
      <c r="E19" s="34" t="s">
        <v>102</v>
      </c>
      <c r="F19" s="58">
        <f>SUM(F10:F15)</f>
        <v>0.99709999999999999</v>
      </c>
    </row>
  </sheetData>
  <pageMargins left="0.7" right="0.7" top="0.75" bottom="0.75" header="0.3" footer="0.3"/>
  <pageSetup paperSize="9" firstPageNumber="4294967295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'Réponses possibles'!$D$21:$D$23</xm:f>
          </x14:formula1>
          <xm:sqref>C16</xm:sqref>
        </x14:dataValidation>
        <x14:dataValidation type="list" allowBlank="1" showInputMessage="1" showErrorMessage="1">
          <x14:formula1>
            <xm:f>'Réponses possibles'!$D$16:$D$18</xm:f>
          </x14:formula1>
          <xm:sqref>C14</xm:sqref>
        </x14:dataValidation>
        <x14:dataValidation type="list" allowBlank="1" showInputMessage="1" showErrorMessage="1">
          <x14:formula1>
            <xm:f>'Réponses possibles'!$D$12:$D$15</xm:f>
          </x14:formula1>
          <xm:sqref>C13</xm:sqref>
        </x14:dataValidation>
        <x14:dataValidation type="list" allowBlank="1" showInputMessage="1" showErrorMessage="1">
          <x14:formula1>
            <xm:f>'Réponses possibles'!$D$9:$D$11</xm:f>
          </x14:formula1>
          <xm:sqref>C12</xm:sqref>
        </x14:dataValidation>
        <x14:dataValidation type="list" allowBlank="1" showInputMessage="1" showErrorMessage="1">
          <x14:formula1>
            <xm:f>'Réponses possibles'!$D$7:$D$8</xm:f>
          </x14:formula1>
          <xm:sqref>C11</xm:sqref>
        </x14:dataValidation>
        <x14:dataValidation type="list" allowBlank="1" showInputMessage="1" showErrorMessage="1">
          <x14:formula1>
            <xm:f>'Réponses possibles'!$D$4:$D$6</xm:f>
          </x14:formula1>
          <xm:sqref>C10</xm:sqref>
        </x14:dataValidation>
        <x14:dataValidation type="list" allowBlank="1" showInputMessage="1" showErrorMessage="1">
          <x14:formula1>
            <xm:f>'Réponses possibles'!$D$27:$D$29</xm:f>
          </x14:formula1>
          <xm:sqref>C18</xm:sqref>
        </x14:dataValidation>
        <x14:dataValidation type="list" allowBlank="1" showInputMessage="1" showErrorMessage="1">
          <x14:formula1>
            <xm:f>'Réponses possibles'!$D$24:$D$26</xm:f>
          </x14:formula1>
          <xm:sqref>C17</xm:sqref>
        </x14:dataValidation>
        <x14:dataValidation type="list" allowBlank="1" showInputMessage="1" showErrorMessage="1">
          <x14:formula1>
            <xm:f>'Réponses possibles'!$D$19:$D$20</xm:f>
          </x14:formula1>
          <xm:sqref>C15</xm:sqref>
        </x14:dataValidation>
        <x14:dataValidation type="list" allowBlank="1" showInputMessage="1" showErrorMessage="1">
          <x14:formula1>
            <xm:f>'Réponses possibles'!$D$32:$D$38</xm:f>
          </x14:formula1>
          <xm:sqref>C4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="85" zoomScaleNormal="85" workbookViewId="0">
      <selection activeCell="B27" sqref="B27:B29"/>
    </sheetView>
  </sheetViews>
  <sheetFormatPr baseColWidth="10" defaultColWidth="10.85546875" defaultRowHeight="15" x14ac:dyDescent="0.25"/>
  <cols>
    <col min="1" max="1" width="10.42578125" style="8" customWidth="1"/>
    <col min="2" max="2" width="14.42578125" style="8" customWidth="1"/>
    <col min="3" max="3" width="63.7109375" customWidth="1"/>
    <col min="4" max="4" width="48.85546875" customWidth="1"/>
    <col min="5" max="5" width="9.42578125" style="8" customWidth="1"/>
    <col min="6" max="6" width="38.7109375" customWidth="1"/>
  </cols>
  <sheetData>
    <row r="1" spans="1:6" x14ac:dyDescent="0.25">
      <c r="C1" s="12" t="s">
        <v>43</v>
      </c>
    </row>
    <row r="3" spans="1:6" x14ac:dyDescent="0.25">
      <c r="A3" s="49" t="s">
        <v>78</v>
      </c>
      <c r="B3" s="49" t="s">
        <v>77</v>
      </c>
      <c r="C3" s="35" t="s">
        <v>44</v>
      </c>
      <c r="D3" s="36" t="s">
        <v>14</v>
      </c>
      <c r="E3" s="37" t="s">
        <v>4</v>
      </c>
      <c r="F3" s="37"/>
    </row>
    <row r="4" spans="1:6" x14ac:dyDescent="0.25">
      <c r="A4" s="62">
        <v>1</v>
      </c>
      <c r="B4" s="64" t="s">
        <v>64</v>
      </c>
      <c r="C4" s="63" t="str">
        <f>'Lieu 1 '!B10</f>
        <v>Avez-vous été piqué(e) par un (ou des) moustiques ?</v>
      </c>
      <c r="D4" s="38" t="s">
        <v>32</v>
      </c>
      <c r="E4" s="5">
        <v>3</v>
      </c>
    </row>
    <row r="5" spans="1:6" x14ac:dyDescent="0.25">
      <c r="A5" s="62"/>
      <c r="B5" s="64"/>
      <c r="C5" s="63"/>
      <c r="D5" s="38" t="s">
        <v>45</v>
      </c>
      <c r="E5" s="5">
        <v>1</v>
      </c>
    </row>
    <row r="6" spans="1:6" x14ac:dyDescent="0.25">
      <c r="A6" s="62"/>
      <c r="B6" s="64"/>
      <c r="C6" s="63"/>
      <c r="D6" s="38" t="s">
        <v>18</v>
      </c>
      <c r="E6" s="5">
        <v>1</v>
      </c>
    </row>
    <row r="7" spans="1:6" x14ac:dyDescent="0.25">
      <c r="A7" s="62">
        <v>2</v>
      </c>
      <c r="B7" s="65" t="s">
        <v>79</v>
      </c>
      <c r="C7" s="63" t="str">
        <f>'Lieu 1 '!B11</f>
        <v>Quelle heure de la journée était-il  ?</v>
      </c>
      <c r="D7" s="38" t="s">
        <v>46</v>
      </c>
      <c r="E7" s="5">
        <v>3</v>
      </c>
    </row>
    <row r="8" spans="1:6" x14ac:dyDescent="0.25">
      <c r="A8" s="62"/>
      <c r="B8" s="63"/>
      <c r="C8" s="63"/>
      <c r="D8" s="38" t="s">
        <v>20</v>
      </c>
      <c r="E8" s="5">
        <v>1</v>
      </c>
    </row>
    <row r="9" spans="1:6" x14ac:dyDescent="0.25">
      <c r="A9" s="62">
        <v>3</v>
      </c>
      <c r="B9" s="65" t="s">
        <v>80</v>
      </c>
      <c r="C9" s="63" t="str">
        <f>'Lieu 1 '!B12</f>
        <v xml:space="preserve">Combien de temps êtes-vous resté(e) sur le lieu ? </v>
      </c>
      <c r="D9" s="38" t="s">
        <v>47</v>
      </c>
      <c r="E9" s="5">
        <v>3</v>
      </c>
    </row>
    <row r="10" spans="1:6" x14ac:dyDescent="0.25">
      <c r="A10" s="62"/>
      <c r="B10" s="63"/>
      <c r="C10" s="63"/>
      <c r="D10" s="38" t="s">
        <v>40</v>
      </c>
      <c r="E10" s="5">
        <v>2</v>
      </c>
    </row>
    <row r="11" spans="1:6" x14ac:dyDescent="0.25">
      <c r="A11" s="62"/>
      <c r="B11" s="63"/>
      <c r="C11" s="63"/>
      <c r="D11" s="38" t="s">
        <v>33</v>
      </c>
      <c r="E11" s="5">
        <v>1</v>
      </c>
    </row>
    <row r="12" spans="1:6" x14ac:dyDescent="0.25">
      <c r="A12" s="62">
        <v>4</v>
      </c>
      <c r="B12" s="65" t="s">
        <v>85</v>
      </c>
      <c r="C12" s="63" t="str">
        <f>'Lieu 1 '!B13</f>
        <v>Combien de temps avez-vous passé en extérieur ?</v>
      </c>
      <c r="D12" s="38" t="s">
        <v>41</v>
      </c>
      <c r="E12" s="5">
        <v>3</v>
      </c>
    </row>
    <row r="13" spans="1:6" x14ac:dyDescent="0.25">
      <c r="A13" s="62"/>
      <c r="B13" s="63"/>
      <c r="C13" s="63"/>
      <c r="D13" s="38" t="s">
        <v>34</v>
      </c>
      <c r="E13" s="5">
        <v>2</v>
      </c>
    </row>
    <row r="14" spans="1:6" ht="30" x14ac:dyDescent="0.25">
      <c r="A14" s="62"/>
      <c r="B14" s="63"/>
      <c r="C14" s="63"/>
      <c r="D14" s="38" t="s">
        <v>23</v>
      </c>
      <c r="E14" s="5">
        <v>1</v>
      </c>
    </row>
    <row r="15" spans="1:6" x14ac:dyDescent="0.25">
      <c r="A15" s="62"/>
      <c r="B15" s="63"/>
      <c r="C15" s="63"/>
      <c r="D15" t="s">
        <v>48</v>
      </c>
      <c r="E15" s="8">
        <v>0.5</v>
      </c>
    </row>
    <row r="16" spans="1:6" s="8" customFormat="1" x14ac:dyDescent="0.25">
      <c r="A16" s="62">
        <v>5</v>
      </c>
      <c r="B16" s="65" t="s">
        <v>82</v>
      </c>
      <c r="C16" s="63" t="str">
        <f>'Lieu 1 '!B14</f>
        <v>Quelle est le type de zone dans laquelle se situe le lieu fréquenté ?</v>
      </c>
      <c r="D16" s="38" t="s">
        <v>35</v>
      </c>
      <c r="E16" s="5">
        <v>3</v>
      </c>
    </row>
    <row r="17" spans="1:5" s="8" customFormat="1" x14ac:dyDescent="0.25">
      <c r="A17" s="62"/>
      <c r="B17" s="63"/>
      <c r="C17" s="63"/>
      <c r="D17" s="38" t="s">
        <v>49</v>
      </c>
      <c r="E17" s="5">
        <v>2</v>
      </c>
    </row>
    <row r="18" spans="1:5" s="8" customFormat="1" x14ac:dyDescent="0.25">
      <c r="A18" s="62"/>
      <c r="B18" s="63"/>
      <c r="C18" s="63"/>
      <c r="D18" s="38" t="s">
        <v>24</v>
      </c>
      <c r="E18" s="5">
        <v>1</v>
      </c>
    </row>
    <row r="19" spans="1:5" s="8" customFormat="1" ht="30" x14ac:dyDescent="0.25">
      <c r="A19" s="62">
        <v>6</v>
      </c>
      <c r="B19" s="65" t="s">
        <v>83</v>
      </c>
      <c r="C19" s="63" t="str">
        <f>'Lieu 1 '!B15</f>
        <v>Quel est le niveau de végétalisation dans l'environnement proche du lieu fréquenté ?</v>
      </c>
      <c r="D19" s="38" t="s">
        <v>36</v>
      </c>
      <c r="E19" s="5">
        <v>3</v>
      </c>
    </row>
    <row r="20" spans="1:5" s="8" customFormat="1" ht="30" x14ac:dyDescent="0.25">
      <c r="A20" s="62"/>
      <c r="B20" s="63"/>
      <c r="C20" s="63"/>
      <c r="D20" s="38" t="s">
        <v>26</v>
      </c>
      <c r="E20" s="5">
        <v>1</v>
      </c>
    </row>
    <row r="21" spans="1:5" x14ac:dyDescent="0.25">
      <c r="A21" s="62">
        <v>7</v>
      </c>
      <c r="B21" s="65" t="s">
        <v>81</v>
      </c>
      <c r="C21" s="63" t="s">
        <v>37</v>
      </c>
      <c r="D21" s="38" t="s">
        <v>42</v>
      </c>
      <c r="E21" s="5">
        <v>3</v>
      </c>
    </row>
    <row r="22" spans="1:5" x14ac:dyDescent="0.25">
      <c r="A22" s="62"/>
      <c r="B22" s="63"/>
      <c r="C22" s="63"/>
      <c r="D22" s="38" t="s">
        <v>74</v>
      </c>
      <c r="E22" s="5">
        <v>2</v>
      </c>
    </row>
    <row r="23" spans="1:5" x14ac:dyDescent="0.25">
      <c r="A23" s="62"/>
      <c r="B23" s="63"/>
      <c r="C23" s="63"/>
      <c r="D23" s="52" t="s">
        <v>76</v>
      </c>
      <c r="E23" s="5">
        <v>1</v>
      </c>
    </row>
    <row r="24" spans="1:5" x14ac:dyDescent="0.25">
      <c r="A24" s="62">
        <v>8</v>
      </c>
      <c r="B24" s="65" t="s">
        <v>88</v>
      </c>
      <c r="C24" s="63" t="s">
        <v>38</v>
      </c>
      <c r="D24" s="38" t="s">
        <v>32</v>
      </c>
      <c r="E24" s="5">
        <v>3</v>
      </c>
    </row>
    <row r="25" spans="1:5" x14ac:dyDescent="0.25">
      <c r="A25" s="62"/>
      <c r="B25" s="63"/>
      <c r="C25" s="63"/>
      <c r="D25" s="38" t="s">
        <v>45</v>
      </c>
      <c r="E25" s="5">
        <v>1</v>
      </c>
    </row>
    <row r="26" spans="1:5" x14ac:dyDescent="0.25">
      <c r="A26" s="62"/>
      <c r="B26" s="63"/>
      <c r="C26" s="63"/>
      <c r="D26" s="38" t="s">
        <v>18</v>
      </c>
      <c r="E26" s="5">
        <v>1</v>
      </c>
    </row>
    <row r="27" spans="1:5" x14ac:dyDescent="0.25">
      <c r="A27" s="62">
        <v>9</v>
      </c>
      <c r="B27" s="65" t="s">
        <v>84</v>
      </c>
      <c r="C27" s="63" t="s">
        <v>50</v>
      </c>
      <c r="D27" s="38" t="s">
        <v>51</v>
      </c>
      <c r="E27" s="5">
        <v>3</v>
      </c>
    </row>
    <row r="28" spans="1:5" x14ac:dyDescent="0.25">
      <c r="A28" s="62"/>
      <c r="B28" s="63"/>
      <c r="C28" s="63"/>
      <c r="D28" s="38" t="s">
        <v>39</v>
      </c>
      <c r="E28" s="5">
        <v>2</v>
      </c>
    </row>
    <row r="29" spans="1:5" x14ac:dyDescent="0.25">
      <c r="A29" s="62"/>
      <c r="B29" s="63"/>
      <c r="C29" s="63"/>
      <c r="D29" s="38" t="s">
        <v>30</v>
      </c>
      <c r="E29" s="5">
        <v>1</v>
      </c>
    </row>
    <row r="32" spans="1:5" x14ac:dyDescent="0.25">
      <c r="C32" s="39" t="s">
        <v>52</v>
      </c>
      <c r="D32" s="40" t="s">
        <v>53</v>
      </c>
    </row>
    <row r="33" spans="3:4" x14ac:dyDescent="0.25">
      <c r="C33" s="41"/>
      <c r="D33" s="42" t="s">
        <v>54</v>
      </c>
    </row>
    <row r="34" spans="3:4" x14ac:dyDescent="0.25">
      <c r="C34" s="41"/>
      <c r="D34" s="42" t="s">
        <v>55</v>
      </c>
    </row>
    <row r="35" spans="3:4" x14ac:dyDescent="0.25">
      <c r="C35" s="41"/>
      <c r="D35" s="42" t="s">
        <v>56</v>
      </c>
    </row>
    <row r="36" spans="3:4" x14ac:dyDescent="0.25">
      <c r="C36" s="41"/>
      <c r="D36" s="42" t="s">
        <v>57</v>
      </c>
    </row>
    <row r="37" spans="3:4" x14ac:dyDescent="0.25">
      <c r="C37" s="41"/>
      <c r="D37" s="42" t="s">
        <v>58</v>
      </c>
    </row>
    <row r="38" spans="3:4" x14ac:dyDescent="0.25">
      <c r="C38" s="43"/>
      <c r="D38" s="44" t="s">
        <v>59</v>
      </c>
    </row>
  </sheetData>
  <mergeCells count="27">
    <mergeCell ref="A21:A23"/>
    <mergeCell ref="C21:C23"/>
    <mergeCell ref="A24:A26"/>
    <mergeCell ref="C24:C26"/>
    <mergeCell ref="A27:A29"/>
    <mergeCell ref="C27:C29"/>
    <mergeCell ref="B21:B23"/>
    <mergeCell ref="B24:B26"/>
    <mergeCell ref="B27:B29"/>
    <mergeCell ref="A12:A15"/>
    <mergeCell ref="C12:C15"/>
    <mergeCell ref="A16:A18"/>
    <mergeCell ref="C16:C18"/>
    <mergeCell ref="A19:A20"/>
    <mergeCell ref="C19:C20"/>
    <mergeCell ref="B12:B15"/>
    <mergeCell ref="B16:B18"/>
    <mergeCell ref="B19:B20"/>
    <mergeCell ref="A4:A6"/>
    <mergeCell ref="C4:C6"/>
    <mergeCell ref="A7:A8"/>
    <mergeCell ref="C7:C8"/>
    <mergeCell ref="A9:A11"/>
    <mergeCell ref="C9:C11"/>
    <mergeCell ref="B4:B6"/>
    <mergeCell ref="B7:B8"/>
    <mergeCell ref="B9:B11"/>
  </mergeCells>
  <pageMargins left="0.7" right="0.7" top="0.75" bottom="0.75" header="0.3" footer="0.3"/>
  <pageSetup paperSize="9" firstPageNumber="42949672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A4" sqref="A4:B12"/>
    </sheetView>
  </sheetViews>
  <sheetFormatPr baseColWidth="10" defaultColWidth="10.85546875" defaultRowHeight="15" x14ac:dyDescent="0.25"/>
  <cols>
    <col min="1" max="1" width="15.85546875" style="8" customWidth="1"/>
    <col min="2" max="2" width="42.140625" customWidth="1"/>
    <col min="3" max="3" width="11.5703125" style="5"/>
  </cols>
  <sheetData>
    <row r="1" spans="1:14" x14ac:dyDescent="0.25">
      <c r="B1" s="12" t="s">
        <v>60</v>
      </c>
    </row>
    <row r="2" spans="1:14" x14ac:dyDescent="0.25">
      <c r="B2" s="2"/>
    </row>
    <row r="3" spans="1:14" ht="30" x14ac:dyDescent="0.25">
      <c r="A3" s="36" t="s">
        <v>61</v>
      </c>
      <c r="B3" s="10" t="s">
        <v>62</v>
      </c>
      <c r="C3" s="37" t="s">
        <v>63</v>
      </c>
      <c r="D3" s="45"/>
    </row>
    <row r="4" spans="1:14" x14ac:dyDescent="0.25">
      <c r="A4" s="5">
        <v>1</v>
      </c>
      <c r="B4" s="46" t="s">
        <v>64</v>
      </c>
      <c r="C4" s="59">
        <v>7.7299999999999994E-2</v>
      </c>
      <c r="G4" s="47"/>
      <c r="H4" s="47"/>
      <c r="I4" s="47"/>
      <c r="J4" s="47"/>
      <c r="K4" s="47"/>
      <c r="L4" s="47"/>
      <c r="M4" s="47"/>
      <c r="N4" s="47"/>
    </row>
    <row r="5" spans="1:14" x14ac:dyDescent="0.25">
      <c r="A5" s="5">
        <v>2</v>
      </c>
      <c r="B5" s="46" t="s">
        <v>65</v>
      </c>
      <c r="C5" s="59">
        <v>0.1147</v>
      </c>
      <c r="G5" s="47"/>
      <c r="H5" s="47"/>
      <c r="I5" s="47"/>
      <c r="J5" s="47"/>
      <c r="K5" s="47"/>
      <c r="L5" s="47"/>
      <c r="M5" s="47"/>
      <c r="N5" s="47"/>
    </row>
    <row r="6" spans="1:14" x14ac:dyDescent="0.25">
      <c r="A6" s="5">
        <v>3</v>
      </c>
      <c r="B6" s="46" t="s">
        <v>66</v>
      </c>
      <c r="C6" s="59">
        <v>0.1366</v>
      </c>
      <c r="G6" s="47"/>
      <c r="H6" s="47"/>
      <c r="I6" s="47"/>
      <c r="J6" s="47"/>
      <c r="K6" s="47"/>
      <c r="L6" s="47"/>
      <c r="M6" s="47"/>
      <c r="N6" s="47"/>
    </row>
    <row r="7" spans="1:14" ht="30" x14ac:dyDescent="0.25">
      <c r="A7" s="5">
        <v>4</v>
      </c>
      <c r="B7" s="46" t="s">
        <v>67</v>
      </c>
      <c r="C7" s="59">
        <v>0.1203</v>
      </c>
      <c r="G7" s="47"/>
      <c r="H7" s="47"/>
      <c r="I7" s="47"/>
      <c r="J7" s="47"/>
      <c r="K7" s="47"/>
      <c r="L7" s="47"/>
      <c r="M7" s="47"/>
      <c r="N7" s="47"/>
    </row>
    <row r="8" spans="1:14" ht="30" x14ac:dyDescent="0.25">
      <c r="A8" s="5">
        <v>5</v>
      </c>
      <c r="B8" s="46" t="s">
        <v>75</v>
      </c>
      <c r="C8" s="59">
        <v>0.1313</v>
      </c>
      <c r="D8" s="47"/>
      <c r="G8" s="47"/>
      <c r="H8" s="47"/>
      <c r="I8" s="47"/>
      <c r="J8" s="47"/>
      <c r="K8" s="47"/>
      <c r="L8" s="47"/>
      <c r="M8" s="47"/>
      <c r="N8" s="47"/>
    </row>
    <row r="9" spans="1:14" ht="30" x14ac:dyDescent="0.25">
      <c r="A9" s="5">
        <v>6</v>
      </c>
      <c r="B9" s="46" t="s">
        <v>68</v>
      </c>
      <c r="C9" s="59">
        <v>0.12570000000000001</v>
      </c>
      <c r="D9" s="47"/>
      <c r="G9" s="47"/>
      <c r="H9" s="47"/>
      <c r="I9" s="47"/>
      <c r="J9" s="47"/>
      <c r="K9" s="47"/>
      <c r="L9" s="47"/>
      <c r="M9" s="47"/>
      <c r="N9" s="47"/>
    </row>
    <row r="10" spans="1:14" x14ac:dyDescent="0.25">
      <c r="A10" s="5">
        <v>7</v>
      </c>
      <c r="B10" s="46" t="s">
        <v>69</v>
      </c>
      <c r="C10" s="59">
        <v>5.4699999999999999E-2</v>
      </c>
      <c r="D10" s="27"/>
      <c r="G10" s="47"/>
      <c r="H10" s="47"/>
      <c r="I10" s="47"/>
      <c r="J10" s="47"/>
      <c r="K10" s="47"/>
      <c r="L10" s="47"/>
      <c r="M10" s="47"/>
      <c r="N10" s="47"/>
    </row>
    <row r="11" spans="1:14" ht="30" x14ac:dyDescent="0.25">
      <c r="A11" s="5">
        <v>8</v>
      </c>
      <c r="B11" s="48" t="s">
        <v>73</v>
      </c>
      <c r="C11" s="59">
        <v>0.1202</v>
      </c>
      <c r="D11" s="27"/>
      <c r="G11" s="47"/>
      <c r="H11" s="47"/>
      <c r="I11" s="47"/>
      <c r="J11" s="47"/>
      <c r="K11" s="47"/>
      <c r="L11" s="47"/>
      <c r="M11" s="47"/>
      <c r="N11" s="47"/>
    </row>
    <row r="12" spans="1:14" ht="30" x14ac:dyDescent="0.25">
      <c r="A12" s="5">
        <v>9</v>
      </c>
      <c r="B12" s="46" t="s">
        <v>70</v>
      </c>
      <c r="C12" s="59">
        <v>0.1193</v>
      </c>
      <c r="D12" s="27"/>
    </row>
    <row r="13" spans="1:14" x14ac:dyDescent="0.25">
      <c r="A13" s="5"/>
      <c r="B13" s="46" t="s">
        <v>71</v>
      </c>
      <c r="C13" s="60">
        <f>SUM(C4:C12)</f>
        <v>1.0001</v>
      </c>
    </row>
    <row r="17" spans="6:6" x14ac:dyDescent="0.25">
      <c r="F17" s="51"/>
    </row>
    <row r="18" spans="6:6" x14ac:dyDescent="0.25">
      <c r="F18" s="51"/>
    </row>
    <row r="19" spans="6:6" x14ac:dyDescent="0.25">
      <c r="F19" s="51"/>
    </row>
    <row r="20" spans="6:6" x14ac:dyDescent="0.25">
      <c r="F20" s="51"/>
    </row>
    <row r="21" spans="6:6" x14ac:dyDescent="0.25">
      <c r="F21" s="51"/>
    </row>
    <row r="22" spans="6:6" x14ac:dyDescent="0.25">
      <c r="F22" s="51"/>
    </row>
    <row r="23" spans="6:6" x14ac:dyDescent="0.25">
      <c r="F23" s="51"/>
    </row>
    <row r="24" spans="6:6" x14ac:dyDescent="0.25">
      <c r="F24" s="51"/>
    </row>
    <row r="25" spans="6:6" x14ac:dyDescent="0.25">
      <c r="F25" s="51"/>
    </row>
  </sheetData>
  <conditionalFormatting sqref="C13">
    <cfRule type="cellIs" dxfId="0" priority="1" operator="equal">
      <formula>1</formula>
    </cfRule>
  </conditionalFormatting>
  <pageMargins left="0.7" right="0.7" top="0.75" bottom="0.75" header="0.3" footer="0.3"/>
  <pageSetup paperSize="9" firstPageNumber="42949672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zoomScale="70" zoomScaleNormal="70" workbookViewId="0">
      <selection activeCell="U14" sqref="U14"/>
    </sheetView>
  </sheetViews>
  <sheetFormatPr baseColWidth="10" defaultColWidth="10.85546875" defaultRowHeight="15" x14ac:dyDescent="0.25"/>
  <cols>
    <col min="3" max="4" width="11.5703125" style="8"/>
  </cols>
  <sheetData>
    <row r="1" spans="2:6" x14ac:dyDescent="0.25">
      <c r="B1" s="12" t="s">
        <v>90</v>
      </c>
    </row>
    <row r="3" spans="2:6" x14ac:dyDescent="0.25">
      <c r="C3" s="13" t="s">
        <v>89</v>
      </c>
      <c r="D3" s="14" t="s">
        <v>4</v>
      </c>
      <c r="F3" t="s">
        <v>92</v>
      </c>
    </row>
    <row r="4" spans="2:6" x14ac:dyDescent="0.25">
      <c r="C4" s="15" t="s">
        <v>116</v>
      </c>
      <c r="D4" s="50">
        <f>'Lieu 2'!F19</f>
        <v>1.4948000000000001</v>
      </c>
    </row>
    <row r="5" spans="2:6" x14ac:dyDescent="0.25">
      <c r="C5" s="15" t="s">
        <v>114</v>
      </c>
      <c r="D5" s="50">
        <f>'Lieu 5'!F19</f>
        <v>1.4823</v>
      </c>
    </row>
    <row r="6" spans="2:6" x14ac:dyDescent="0.25">
      <c r="C6" s="15" t="s">
        <v>115</v>
      </c>
      <c r="D6" s="50">
        <f>'Lieu 1 '!F19</f>
        <v>1.2649999999999999</v>
      </c>
      <c r="F6" s="54" t="s">
        <v>103</v>
      </c>
    </row>
    <row r="7" spans="2:6" x14ac:dyDescent="0.25">
      <c r="C7" s="15" t="s">
        <v>113</v>
      </c>
      <c r="D7" s="50">
        <f>'Lieu 3'!F19</f>
        <v>1.1336999999999999</v>
      </c>
      <c r="F7" t="s">
        <v>117</v>
      </c>
    </row>
    <row r="8" spans="2:6" x14ac:dyDescent="0.25">
      <c r="C8" s="15" t="s">
        <v>111</v>
      </c>
      <c r="D8" s="50">
        <f>'Lieu 8'!F19</f>
        <v>0.99709999999999999</v>
      </c>
    </row>
    <row r="9" spans="2:6" x14ac:dyDescent="0.25">
      <c r="C9" s="15" t="s">
        <v>109</v>
      </c>
      <c r="D9" s="50">
        <f>'Lieu 6'!F19</f>
        <v>0.97909999999999997</v>
      </c>
    </row>
    <row r="10" spans="2:6" x14ac:dyDescent="0.25">
      <c r="C10" s="15" t="s">
        <v>110</v>
      </c>
      <c r="D10" s="50">
        <f>'Lieu 7'!F19</f>
        <v>0.97909999999999997</v>
      </c>
    </row>
    <row r="11" spans="2:6" x14ac:dyDescent="0.25">
      <c r="C11" s="15" t="s">
        <v>112</v>
      </c>
      <c r="D11" s="50">
        <f>'Lieu 4'!F19</f>
        <v>0.84250000000000003</v>
      </c>
    </row>
    <row r="12" spans="2:6" x14ac:dyDescent="0.25">
      <c r="C12" s="16" t="s">
        <v>5</v>
      </c>
      <c r="D12" s="17" t="s">
        <v>5</v>
      </c>
    </row>
  </sheetData>
  <sortState ref="C4:D11">
    <sortCondition descending="1" ref="D4:D11"/>
  </sortState>
  <conditionalFormatting sqref="D4:D12">
    <cfRule type="colorScale" priority="2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firstPageNumber="42949672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6"/>
  <sheetViews>
    <sheetView tabSelected="1" zoomScale="85" zoomScaleNormal="85" workbookViewId="0">
      <selection activeCell="A9" sqref="A9:F19"/>
    </sheetView>
  </sheetViews>
  <sheetFormatPr baseColWidth="10" defaultColWidth="10.85546875" defaultRowHeight="15" x14ac:dyDescent="0.25"/>
  <cols>
    <col min="1" max="1" width="4" customWidth="1"/>
    <col min="2" max="2" width="86.42578125" customWidth="1"/>
    <col min="3" max="3" width="57.85546875" customWidth="1"/>
    <col min="4" max="4" width="9.42578125" style="8" customWidth="1"/>
    <col min="5" max="5" width="13.28515625" style="5" customWidth="1"/>
    <col min="6" max="6" width="11.7109375" style="8" customWidth="1"/>
  </cols>
  <sheetData>
    <row r="1" spans="1:6" x14ac:dyDescent="0.25">
      <c r="B1" s="18" t="s">
        <v>6</v>
      </c>
      <c r="C1" s="19"/>
      <c r="D1" s="20"/>
      <c r="E1" s="21"/>
    </row>
    <row r="2" spans="1:6" x14ac:dyDescent="0.25">
      <c r="B2" s="22" t="s">
        <v>7</v>
      </c>
      <c r="C2" s="19"/>
      <c r="D2" s="22" t="s">
        <v>8</v>
      </c>
      <c r="E2" s="21"/>
    </row>
    <row r="3" spans="1:6" x14ac:dyDescent="0.25">
      <c r="B3" s="22" t="s">
        <v>9</v>
      </c>
      <c r="C3" s="19"/>
      <c r="D3" s="22" t="s">
        <v>10</v>
      </c>
      <c r="E3" s="21"/>
    </row>
    <row r="4" spans="1:6" x14ac:dyDescent="0.25">
      <c r="B4" s="55" t="s">
        <v>93</v>
      </c>
      <c r="C4" s="19"/>
      <c r="D4" s="22" t="s">
        <v>11</v>
      </c>
      <c r="E4" s="21"/>
    </row>
    <row r="5" spans="1:6" x14ac:dyDescent="0.25">
      <c r="B5" s="55" t="s">
        <v>94</v>
      </c>
      <c r="C5" s="19"/>
      <c r="D5" s="19"/>
      <c r="E5" s="21"/>
    </row>
    <row r="7" spans="1:6" x14ac:dyDescent="0.25">
      <c r="C7" s="23" t="s">
        <v>12</v>
      </c>
    </row>
    <row r="9" spans="1:6" x14ac:dyDescent="0.25">
      <c r="B9" s="24" t="s">
        <v>13</v>
      </c>
      <c r="C9" s="25" t="s">
        <v>14</v>
      </c>
      <c r="D9" s="26" t="s">
        <v>4</v>
      </c>
      <c r="E9" s="26" t="s">
        <v>15</v>
      </c>
      <c r="F9" s="25" t="s">
        <v>16</v>
      </c>
    </row>
    <row r="10" spans="1:6" x14ac:dyDescent="0.25">
      <c r="A10">
        <v>1</v>
      </c>
      <c r="B10" s="27" t="s">
        <v>17</v>
      </c>
      <c r="C10" s="28" t="s">
        <v>32</v>
      </c>
      <c r="D10" s="29">
        <f>IF(C10='Réponses possibles'!D4,'Réponses possibles'!E4,IF(C10='Réponses possibles'!D5,'Réponses possibles'!E5,IF(C10='Réponses possibles'!D6,'Réponses possibles'!E6)))</f>
        <v>3</v>
      </c>
      <c r="E10" s="56">
        <f>'Poids des critères'!C4</f>
        <v>7.7299999999999994E-2</v>
      </c>
      <c r="F10" s="57">
        <f t="shared" ref="F10:F18" si="0">D10*E10</f>
        <v>0.2319</v>
      </c>
    </row>
    <row r="11" spans="1:6" x14ac:dyDescent="0.25">
      <c r="A11">
        <v>2</v>
      </c>
      <c r="B11" s="30" t="s">
        <v>19</v>
      </c>
      <c r="C11" s="28" t="s">
        <v>20</v>
      </c>
      <c r="D11" s="29">
        <f>IF(C11='Réponses possibles'!D7,'Réponses possibles'!E7,IF(C11='Réponses possibles'!D8,'Réponses possibles'!E8))</f>
        <v>1</v>
      </c>
      <c r="E11" s="56">
        <f>'Poids des critères'!C5</f>
        <v>0.1147</v>
      </c>
      <c r="F11" s="57">
        <f t="shared" si="0"/>
        <v>0.1147</v>
      </c>
    </row>
    <row r="12" spans="1:6" x14ac:dyDescent="0.25">
      <c r="A12">
        <v>3</v>
      </c>
      <c r="B12" s="31" t="s">
        <v>21</v>
      </c>
      <c r="C12" s="28" t="s">
        <v>22</v>
      </c>
      <c r="D12" s="29">
        <f>IF(C12='Réponses possibles'!D9,'Réponses possibles'!E9,IF(C12='Réponses possibles'!D10,'Réponses possibles'!E10,IF(C12='Réponses possibles'!D11,'Réponses possibles'!E11)))</f>
        <v>3</v>
      </c>
      <c r="E12" s="56">
        <f>'Poids des critères'!C6</f>
        <v>0.1366</v>
      </c>
      <c r="F12" s="57">
        <f t="shared" si="0"/>
        <v>0.4098</v>
      </c>
    </row>
    <row r="13" spans="1:6" x14ac:dyDescent="0.25">
      <c r="A13">
        <v>4</v>
      </c>
      <c r="B13" s="53" t="s">
        <v>86</v>
      </c>
      <c r="C13" s="28" t="s">
        <v>23</v>
      </c>
      <c r="D13" s="32">
        <f>IF(C13='Réponses possibles'!D12,'Réponses possibles'!E12,IF(C13='Réponses possibles'!D13,'Réponses possibles'!E13,IF(C13='Réponses possibles'!D14,'Réponses possibles'!E14,IF(C13='Réponses possibles'!D15,'Réponses possibles'!E15))))</f>
        <v>1</v>
      </c>
      <c r="E13" s="56">
        <f>'Poids des critères'!C7</f>
        <v>0.1203</v>
      </c>
      <c r="F13" s="57">
        <f t="shared" si="0"/>
        <v>0.1203</v>
      </c>
    </row>
    <row r="14" spans="1:6" x14ac:dyDescent="0.25">
      <c r="A14">
        <v>5</v>
      </c>
      <c r="B14" s="53" t="s">
        <v>87</v>
      </c>
      <c r="C14" s="28" t="s">
        <v>49</v>
      </c>
      <c r="D14" s="32">
        <f>IF(C14='Réponses possibles'!D16,'Réponses possibles'!E16,IF(C14='Réponses possibles'!D17,'Réponses possibles'!E17,IF(C14='Réponses possibles'!D18,'Réponses possibles'!E18)))</f>
        <v>2</v>
      </c>
      <c r="E14" s="56">
        <f>'Poids des critères'!C8</f>
        <v>0.1313</v>
      </c>
      <c r="F14" s="57">
        <f t="shared" si="0"/>
        <v>0.2626</v>
      </c>
    </row>
    <row r="15" spans="1:6" x14ac:dyDescent="0.25">
      <c r="A15">
        <v>6</v>
      </c>
      <c r="B15" s="31" t="s">
        <v>25</v>
      </c>
      <c r="C15" s="28" t="s">
        <v>26</v>
      </c>
      <c r="D15" s="32">
        <f>IF(C15='Réponses possibles'!D19,'Réponses possibles'!E19,IF(C15='Réponses possibles'!D20,'Réponses possibles'!E20))</f>
        <v>1</v>
      </c>
      <c r="E15" s="56">
        <f>'Poids des critères'!C9</f>
        <v>0.12570000000000001</v>
      </c>
      <c r="F15" s="57">
        <f t="shared" si="0"/>
        <v>0.12570000000000001</v>
      </c>
    </row>
    <row r="16" spans="1:6" x14ac:dyDescent="0.25">
      <c r="A16">
        <v>7</v>
      </c>
      <c r="B16" s="31" t="s">
        <v>27</v>
      </c>
      <c r="C16" s="28" t="s">
        <v>76</v>
      </c>
      <c r="D16" s="32">
        <f>IF(C16='Réponses possibles'!D21,'Réponses possibles'!E21,IF(C16='Réponses possibles'!D22,'Réponses possibles'!E22,IF(C16='Réponses possibles'!D23,'Réponses possibles'!E23)))</f>
        <v>1</v>
      </c>
      <c r="E16" s="56">
        <f>'Poids des critères'!C10</f>
        <v>5.4699999999999999E-2</v>
      </c>
      <c r="F16" s="57">
        <f t="shared" si="0"/>
        <v>5.4699999999999999E-2</v>
      </c>
    </row>
    <row r="17" spans="1:6" x14ac:dyDescent="0.25">
      <c r="A17">
        <v>8</v>
      </c>
      <c r="B17" s="31" t="s">
        <v>28</v>
      </c>
      <c r="C17" s="28" t="s">
        <v>18</v>
      </c>
      <c r="D17" s="32">
        <f>IF(C17='Réponses possibles'!D24,'Réponses possibles'!E24,IF(C17='Réponses possibles'!D25,'Réponses possibles'!E25,IF(C17='Réponses possibles'!D26,'Réponses possibles'!E26)))</f>
        <v>1</v>
      </c>
      <c r="E17" s="56">
        <f>'Poids des critères'!C11</f>
        <v>0.1202</v>
      </c>
      <c r="F17" s="57">
        <f t="shared" si="0"/>
        <v>0.1202</v>
      </c>
    </row>
    <row r="18" spans="1:6" x14ac:dyDescent="0.25">
      <c r="A18">
        <v>9</v>
      </c>
      <c r="B18" s="31" t="s">
        <v>29</v>
      </c>
      <c r="C18" s="28" t="s">
        <v>30</v>
      </c>
      <c r="D18" s="32">
        <f>IF(C18='Réponses possibles'!D27,'Réponses possibles'!E27,IF(C18='Réponses possibles'!D28,'Réponses possibles'!E28,IF(C18='Réponses possibles'!D29,'Réponses possibles'!E29)))</f>
        <v>1</v>
      </c>
      <c r="E18" s="56">
        <f>'Poids des critères'!C12</f>
        <v>0.1193</v>
      </c>
      <c r="F18" s="57">
        <f t="shared" si="0"/>
        <v>0.1193</v>
      </c>
    </row>
    <row r="19" spans="1:6" x14ac:dyDescent="0.25">
      <c r="B19" s="33"/>
      <c r="E19" s="34" t="s">
        <v>95</v>
      </c>
      <c r="F19" s="58">
        <f>SUM(F10:F15)</f>
        <v>1.2649999999999999</v>
      </c>
    </row>
    <row r="20" spans="1:6" x14ac:dyDescent="0.25">
      <c r="B20" s="33"/>
      <c r="C20" s="33"/>
      <c r="D20" s="33"/>
    </row>
    <row r="21" spans="1:6" x14ac:dyDescent="0.25">
      <c r="B21" s="33"/>
      <c r="C21" s="33"/>
      <c r="D21" s="33"/>
    </row>
    <row r="22" spans="1:6" x14ac:dyDescent="0.25">
      <c r="B22" s="33"/>
      <c r="C22" s="33"/>
      <c r="D22" s="33"/>
    </row>
    <row r="23" spans="1:6" x14ac:dyDescent="0.25">
      <c r="B23" s="33"/>
      <c r="C23" s="33"/>
      <c r="D23" s="33"/>
    </row>
    <row r="24" spans="1:6" x14ac:dyDescent="0.25">
      <c r="B24" s="33"/>
      <c r="C24" s="33"/>
      <c r="D24" s="33"/>
    </row>
    <row r="25" spans="1:6" x14ac:dyDescent="0.25">
      <c r="B25" s="33"/>
      <c r="C25" s="33"/>
      <c r="D25" s="33"/>
    </row>
    <row r="26" spans="1:6" x14ac:dyDescent="0.25">
      <c r="C26" s="33"/>
      <c r="D26" s="33"/>
    </row>
  </sheetData>
  <pageMargins left="0.7" right="0.7" top="0.75" bottom="0.75" header="0.3" footer="0.3"/>
  <pageSetup paperSize="9" firstPageNumber="4294967295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'Réponses possibles'!$D$4:$D$6</xm:f>
          </x14:formula1>
          <xm:sqref>C10</xm:sqref>
        </x14:dataValidation>
        <x14:dataValidation type="list" allowBlank="1" showInputMessage="1" showErrorMessage="1">
          <x14:formula1>
            <xm:f>'Réponses possibles'!$D$7:$D$8</xm:f>
          </x14:formula1>
          <xm:sqref>C11</xm:sqref>
        </x14:dataValidation>
        <x14:dataValidation type="list" allowBlank="1" showInputMessage="1" showErrorMessage="1">
          <x14:formula1>
            <xm:f>'Réponses possibles'!$D$9:$D$11</xm:f>
          </x14:formula1>
          <xm:sqref>C12</xm:sqref>
        </x14:dataValidation>
        <x14:dataValidation type="list" allowBlank="1" showInputMessage="1" showErrorMessage="1">
          <x14:formula1>
            <xm:f>'Réponses possibles'!$D$16:$D$18</xm:f>
          </x14:formula1>
          <xm:sqref>C14</xm:sqref>
        </x14:dataValidation>
        <x14:dataValidation type="list" allowBlank="1" showInputMessage="1" showErrorMessage="1">
          <x14:formula1>
            <xm:f>'Réponses possibles'!$D$21:$D$23</xm:f>
          </x14:formula1>
          <xm:sqref>C16</xm:sqref>
        </x14:dataValidation>
        <x14:dataValidation type="list" allowBlank="1" showInputMessage="1" showErrorMessage="1">
          <x14:formula1>
            <xm:f>'Réponses possibles'!$D$24:$D$26</xm:f>
          </x14:formula1>
          <xm:sqref>C17</xm:sqref>
        </x14:dataValidation>
        <x14:dataValidation type="list" allowBlank="1" showInputMessage="1" showErrorMessage="1">
          <x14:formula1>
            <xm:f>'Réponses possibles'!$D$27:$D$29</xm:f>
          </x14:formula1>
          <xm:sqref>C18</xm:sqref>
        </x14:dataValidation>
        <x14:dataValidation type="list" allowBlank="1" showInputMessage="1" showErrorMessage="1">
          <x14:formula1>
            <xm:f>'Réponses possibles'!$D$19:$D$20</xm:f>
          </x14:formula1>
          <xm:sqref>C15</xm:sqref>
        </x14:dataValidation>
        <x14:dataValidation type="list" allowBlank="1" showInputMessage="1" showErrorMessage="1">
          <x14:formula1>
            <xm:f>'Réponses possibles'!$D$32:$D$38</xm:f>
          </x14:formula1>
          <xm:sqref>C4</xm:sqref>
        </x14:dataValidation>
        <x14:dataValidation type="list" allowBlank="1" showInputMessage="1" showErrorMessage="1">
          <x14:formula1>
            <xm:f>'Réponses possibles'!$D$12:$D$15</xm:f>
          </x14:formula1>
          <xm:sqref>C13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"/>
  <sheetViews>
    <sheetView workbookViewId="0">
      <selection activeCell="C22" sqref="C22"/>
    </sheetView>
  </sheetViews>
  <sheetFormatPr baseColWidth="10" defaultColWidth="10.85546875" defaultRowHeight="15" x14ac:dyDescent="0.25"/>
  <cols>
    <col min="1" max="1" width="3.7109375" customWidth="1"/>
    <col min="2" max="2" width="63.7109375" customWidth="1"/>
    <col min="3" max="3" width="48.85546875" customWidth="1"/>
    <col min="4" max="4" width="9.42578125" style="8" customWidth="1"/>
    <col min="5" max="5" width="11.7109375" style="5" customWidth="1"/>
    <col min="6" max="6" width="11.7109375" style="8" customWidth="1"/>
  </cols>
  <sheetData>
    <row r="1" spans="1:6" x14ac:dyDescent="0.25">
      <c r="B1" s="18" t="s">
        <v>6</v>
      </c>
      <c r="C1" s="19"/>
      <c r="D1" s="20"/>
      <c r="E1" s="21"/>
    </row>
    <row r="2" spans="1:6" x14ac:dyDescent="0.25">
      <c r="B2" s="22" t="s">
        <v>7</v>
      </c>
      <c r="C2" s="19"/>
      <c r="D2" s="22" t="s">
        <v>8</v>
      </c>
      <c r="E2" s="21"/>
    </row>
    <row r="3" spans="1:6" x14ac:dyDescent="0.25">
      <c r="B3" s="22" t="s">
        <v>9</v>
      </c>
      <c r="C3" s="19"/>
      <c r="D3" s="22" t="s">
        <v>10</v>
      </c>
      <c r="E3" s="21"/>
    </row>
    <row r="4" spans="1:6" x14ac:dyDescent="0.25">
      <c r="B4" s="19" t="str">
        <f>'Lieu 1 '!B4</f>
        <v>Nature du lieu fréquenté :</v>
      </c>
      <c r="C4" s="19"/>
      <c r="D4" s="22" t="s">
        <v>11</v>
      </c>
      <c r="E4" s="21"/>
    </row>
    <row r="5" spans="1:6" x14ac:dyDescent="0.25">
      <c r="B5" s="19" t="str">
        <f>'Lieu 1 '!B5</f>
        <v>Date de fréquentation du lieu :</v>
      </c>
      <c r="C5" s="19"/>
      <c r="D5" s="19"/>
      <c r="E5" s="21"/>
    </row>
    <row r="7" spans="1:6" x14ac:dyDescent="0.25">
      <c r="C7" s="23" t="s">
        <v>12</v>
      </c>
    </row>
    <row r="9" spans="1:6" ht="30" x14ac:dyDescent="0.25">
      <c r="B9" s="24" t="s">
        <v>31</v>
      </c>
      <c r="C9" s="25" t="s">
        <v>14</v>
      </c>
      <c r="D9" s="26" t="s">
        <v>4</v>
      </c>
      <c r="E9" s="26" t="s">
        <v>15</v>
      </c>
      <c r="F9" s="25" t="s">
        <v>16</v>
      </c>
    </row>
    <row r="10" spans="1:6" x14ac:dyDescent="0.25">
      <c r="A10">
        <v>1</v>
      </c>
      <c r="B10" s="27" t="str">
        <f>'Lieu 1 '!B10</f>
        <v>Avez-vous été piqué(e) par un (ou des) moustiques ?</v>
      </c>
      <c r="C10" s="28" t="s">
        <v>32</v>
      </c>
      <c r="D10" s="29">
        <f>IF(C10='Réponses possibles'!D4,'Réponses possibles'!E4,IF(C10='Réponses possibles'!D5,'Réponses possibles'!E5,IF(C10='Réponses possibles'!D6,'Réponses possibles'!E6)))</f>
        <v>3</v>
      </c>
      <c r="E10" s="56">
        <f>'Poids des critères'!C4</f>
        <v>7.7299999999999994E-2</v>
      </c>
      <c r="F10" s="57">
        <f t="shared" ref="F10:F18" si="0">D10*E10</f>
        <v>0.2319</v>
      </c>
    </row>
    <row r="11" spans="1:6" x14ac:dyDescent="0.25">
      <c r="A11">
        <v>2</v>
      </c>
      <c r="B11" s="31" t="str">
        <f>'Lieu 1 '!B11</f>
        <v>Quelle heure de la journée était-il  ?</v>
      </c>
      <c r="C11" s="28" t="s">
        <v>20</v>
      </c>
      <c r="D11" s="29">
        <f>IF(C11='Réponses possibles'!D7,'Réponses possibles'!E7,IF(C11='Réponses possibles'!D8,'Réponses possibles'!E8))</f>
        <v>1</v>
      </c>
      <c r="E11" s="56">
        <f>'Poids des critères'!C5</f>
        <v>0.1147</v>
      </c>
      <c r="F11" s="57">
        <f t="shared" si="0"/>
        <v>0.1147</v>
      </c>
    </row>
    <row r="12" spans="1:6" x14ac:dyDescent="0.25">
      <c r="A12">
        <v>3</v>
      </c>
      <c r="B12" s="31" t="str">
        <f>'Lieu 1 '!B12</f>
        <v xml:space="preserve">Combien de temps êtes-vous resté(e) sur le lieu ? </v>
      </c>
      <c r="C12" s="28" t="s">
        <v>33</v>
      </c>
      <c r="D12" s="29">
        <f>IF(C12='Réponses possibles'!D9,'Réponses possibles'!E9,IF(C12='Réponses possibles'!D10,'Réponses possibles'!E10,IF(C12='Réponses possibles'!D11,'Réponses possibles'!E11)))</f>
        <v>1</v>
      </c>
      <c r="E12" s="56">
        <f>'Poids des critères'!C6</f>
        <v>0.1366</v>
      </c>
      <c r="F12" s="57">
        <f t="shared" si="0"/>
        <v>0.1366</v>
      </c>
    </row>
    <row r="13" spans="1:6" x14ac:dyDescent="0.25">
      <c r="A13">
        <v>4</v>
      </c>
      <c r="B13" s="31" t="str">
        <f>'Lieu 1 '!B13</f>
        <v>Combien de temps avez-vous passé en extérieur ?</v>
      </c>
      <c r="C13" s="28" t="s">
        <v>34</v>
      </c>
      <c r="D13" s="32">
        <f>IF(C13='Réponses possibles'!D12,'Réponses possibles'!E12,IF(C13='Réponses possibles'!D13,'Réponses possibles'!E13,IF(C13='Réponses possibles'!D14,'Réponses possibles'!E14,IF(C13='Réponses possibles'!D15,'Réponses possibles'!E15))))</f>
        <v>2</v>
      </c>
      <c r="E13" s="56">
        <f>'Poids des critères'!C7</f>
        <v>0.1203</v>
      </c>
      <c r="F13" s="57">
        <f t="shared" si="0"/>
        <v>0.24060000000000001</v>
      </c>
    </row>
    <row r="14" spans="1:6" x14ac:dyDescent="0.25">
      <c r="A14">
        <v>5</v>
      </c>
      <c r="B14" s="31" t="str">
        <f>'Lieu 1 '!B14</f>
        <v>Quelle est le type de zone dans laquelle se situe le lieu fréquenté ?</v>
      </c>
      <c r="C14" s="28" t="s">
        <v>35</v>
      </c>
      <c r="D14" s="32">
        <f>IF(C14='Réponses possibles'!D16,'Réponses possibles'!E16,IF(C14='Réponses possibles'!D17,'Réponses possibles'!E17,IF(C14='Réponses possibles'!D18,'Réponses possibles'!E18)))</f>
        <v>3</v>
      </c>
      <c r="E14" s="56">
        <f>'Poids des critères'!C8</f>
        <v>0.1313</v>
      </c>
      <c r="F14" s="57">
        <f t="shared" si="0"/>
        <v>0.39390000000000003</v>
      </c>
    </row>
    <row r="15" spans="1:6" x14ac:dyDescent="0.25">
      <c r="A15">
        <v>6</v>
      </c>
      <c r="B15" s="31" t="str">
        <f>'Lieu 1 '!B15</f>
        <v>Quel est le niveau de végétalisation dans l'environnement proche du lieu fréquenté ?</v>
      </c>
      <c r="C15" s="28" t="s">
        <v>36</v>
      </c>
      <c r="D15" s="32">
        <f>IF(C15='Réponses possibles'!D19,'Réponses possibles'!E19,IF(C15='Réponses possibles'!D20,'Réponses possibles'!E20))</f>
        <v>3</v>
      </c>
      <c r="E15" s="56">
        <f>'Poids des critères'!C9</f>
        <v>0.12570000000000001</v>
      </c>
      <c r="F15" s="57">
        <f t="shared" si="0"/>
        <v>0.37709999999999999</v>
      </c>
    </row>
    <row r="16" spans="1:6" x14ac:dyDescent="0.25">
      <c r="A16">
        <v>7</v>
      </c>
      <c r="B16" s="31" t="str">
        <f>'Lieu 1 '!B16</f>
        <v>Quelle est l'altitude du lieu fréquenté ?</v>
      </c>
      <c r="C16" s="28" t="s">
        <v>76</v>
      </c>
      <c r="D16" s="32">
        <f>IF(C16='Réponses possibles'!D21,'Réponses possibles'!E21,IF(C16='Réponses possibles'!D22,'Réponses possibles'!E22,IF(C16='Réponses possibles'!D23,'Réponses possibles'!E23)))</f>
        <v>1</v>
      </c>
      <c r="E16" s="56">
        <f>'Poids des critères'!C10</f>
        <v>5.4699999999999999E-2</v>
      </c>
      <c r="F16" s="57">
        <f t="shared" si="0"/>
        <v>5.4699999999999999E-2</v>
      </c>
    </row>
    <row r="17" spans="1:6" x14ac:dyDescent="0.25">
      <c r="A17">
        <v>8</v>
      </c>
      <c r="B17" s="31" t="str">
        <f>'Lieu 1 '!B17</f>
        <v>La commune du lieu fréquenté est-elle colonisée par le moustique tigre ?</v>
      </c>
      <c r="C17" s="28" t="s">
        <v>18</v>
      </c>
      <c r="D17" s="32">
        <f>IF(C17='Réponses possibles'!D24,'Réponses possibles'!E24,IF(C17='Réponses possibles'!D25,'Réponses possibles'!E25,IF(C17='Réponses possibles'!D26,'Réponses possibles'!E26)))</f>
        <v>1</v>
      </c>
      <c r="E17" s="56">
        <f>'Poids des critères'!C11</f>
        <v>0.1202</v>
      </c>
      <c r="F17" s="57">
        <f t="shared" si="0"/>
        <v>0.1202</v>
      </c>
    </row>
    <row r="18" spans="1:6" x14ac:dyDescent="0.25">
      <c r="A18">
        <v>9</v>
      </c>
      <c r="B18" s="31" t="str">
        <f>'Lieu 1 '!B18</f>
        <v xml:space="preserve">Combien de jours avant ou après le début des signes cliniques avez-vous fréquenté le lieu ? </v>
      </c>
      <c r="C18" s="28" t="s">
        <v>30</v>
      </c>
      <c r="D18" s="32">
        <f>IF(C18='Réponses possibles'!D27,'Réponses possibles'!E27,IF(C18='Réponses possibles'!D28,'Réponses possibles'!E28,IF(C18='Réponses possibles'!D29,'Réponses possibles'!E29)))</f>
        <v>1</v>
      </c>
      <c r="E18" s="56">
        <f>'Poids des critères'!C12</f>
        <v>0.1193</v>
      </c>
      <c r="F18" s="57">
        <f t="shared" si="0"/>
        <v>0.1193</v>
      </c>
    </row>
    <row r="19" spans="1:6" x14ac:dyDescent="0.25">
      <c r="B19" s="33"/>
      <c r="E19" s="34" t="s">
        <v>96</v>
      </c>
      <c r="F19" s="58">
        <f>SUM(F10:F15)</f>
        <v>1.4948000000000001</v>
      </c>
    </row>
  </sheetData>
  <pageMargins left="0.7" right="0.7" top="0.75" bottom="0.75" header="0.3" footer="0.3"/>
  <pageSetup paperSize="9" firstPageNumber="4294967295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'Réponses possibles'!$D$4:$D$6</xm:f>
          </x14:formula1>
          <xm:sqref>C10</xm:sqref>
        </x14:dataValidation>
        <x14:dataValidation type="list" allowBlank="1" showInputMessage="1" showErrorMessage="1">
          <x14:formula1>
            <xm:f>'Réponses possibles'!$D$7:$D$8</xm:f>
          </x14:formula1>
          <xm:sqref>C11</xm:sqref>
        </x14:dataValidation>
        <x14:dataValidation type="list" allowBlank="1" showInputMessage="1" showErrorMessage="1">
          <x14:formula1>
            <xm:f>'Réponses possibles'!$D$9:$D$11</xm:f>
          </x14:formula1>
          <xm:sqref>C12</xm:sqref>
        </x14:dataValidation>
        <x14:dataValidation type="list" allowBlank="1" showInputMessage="1" showErrorMessage="1">
          <x14:formula1>
            <xm:f>'Réponses possibles'!$D$12:$D$15</xm:f>
          </x14:formula1>
          <xm:sqref>C13</xm:sqref>
        </x14:dataValidation>
        <x14:dataValidation type="list" allowBlank="1" showInputMessage="1" showErrorMessage="1">
          <x14:formula1>
            <xm:f>'Réponses possibles'!$D$16:$D$18</xm:f>
          </x14:formula1>
          <xm:sqref>C14</xm:sqref>
        </x14:dataValidation>
        <x14:dataValidation type="list" allowBlank="1" showInputMessage="1" showErrorMessage="1">
          <x14:formula1>
            <xm:f>'Réponses possibles'!$D$21:$D$23</xm:f>
          </x14:formula1>
          <xm:sqref>C16</xm:sqref>
        </x14:dataValidation>
        <x14:dataValidation type="list" allowBlank="1" showInputMessage="1" showErrorMessage="1">
          <x14:formula1>
            <xm:f>'Réponses possibles'!$D$27:$D$29</xm:f>
          </x14:formula1>
          <xm:sqref>C18</xm:sqref>
        </x14:dataValidation>
        <x14:dataValidation type="list" allowBlank="1" showInputMessage="1" showErrorMessage="1">
          <x14:formula1>
            <xm:f>'Réponses possibles'!$D$24:$D$26</xm:f>
          </x14:formula1>
          <xm:sqref>C17</xm:sqref>
        </x14:dataValidation>
        <x14:dataValidation type="list" allowBlank="1" showInputMessage="1" showErrorMessage="1">
          <x14:formula1>
            <xm:f>'Réponses possibles'!$D$19:$D$20</xm:f>
          </x14:formula1>
          <xm:sqref>C15</xm:sqref>
        </x14:dataValidation>
        <x14:dataValidation type="list" allowBlank="1" showInputMessage="1" showErrorMessage="1">
          <x14:formula1>
            <xm:f>'Réponses possibles'!$D$32:$D$38</xm:f>
          </x14:formula1>
          <xm:sqref>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"/>
  <sheetViews>
    <sheetView workbookViewId="0">
      <selection activeCell="F19" sqref="F19"/>
    </sheetView>
  </sheetViews>
  <sheetFormatPr baseColWidth="10" defaultColWidth="10.85546875" defaultRowHeight="15" x14ac:dyDescent="0.25"/>
  <cols>
    <col min="1" max="1" width="2.140625" customWidth="1"/>
    <col min="2" max="2" width="63.7109375" customWidth="1"/>
    <col min="3" max="3" width="48.85546875" customWidth="1"/>
    <col min="4" max="4" width="9.42578125" style="8" customWidth="1"/>
    <col min="5" max="5" width="11.7109375" style="5" customWidth="1"/>
    <col min="6" max="6" width="11.7109375" style="8" customWidth="1"/>
  </cols>
  <sheetData>
    <row r="1" spans="1:6" x14ac:dyDescent="0.25">
      <c r="B1" s="18" t="s">
        <v>6</v>
      </c>
      <c r="C1" s="19"/>
      <c r="D1" s="20"/>
      <c r="E1" s="21"/>
    </row>
    <row r="2" spans="1:6" x14ac:dyDescent="0.25">
      <c r="B2" s="22" t="s">
        <v>7</v>
      </c>
      <c r="C2" s="19"/>
      <c r="D2" s="22" t="s">
        <v>8</v>
      </c>
      <c r="E2" s="21"/>
    </row>
    <row r="3" spans="1:6" x14ac:dyDescent="0.25">
      <c r="B3" s="22" t="s">
        <v>9</v>
      </c>
      <c r="C3" s="19"/>
      <c r="D3" s="22" t="s">
        <v>10</v>
      </c>
      <c r="E3" s="21"/>
    </row>
    <row r="4" spans="1:6" x14ac:dyDescent="0.25">
      <c r="B4" s="19" t="str">
        <f>'Lieu 1 '!B4</f>
        <v>Nature du lieu fréquenté :</v>
      </c>
      <c r="C4" s="19"/>
      <c r="D4" s="22" t="s">
        <v>11</v>
      </c>
      <c r="E4" s="21"/>
    </row>
    <row r="5" spans="1:6" x14ac:dyDescent="0.25">
      <c r="B5" s="19" t="str">
        <f>'Lieu 1 '!B5</f>
        <v>Date de fréquentation du lieu :</v>
      </c>
      <c r="C5" s="19"/>
      <c r="D5" s="19"/>
      <c r="E5" s="21"/>
    </row>
    <row r="7" spans="1:6" x14ac:dyDescent="0.25">
      <c r="C7" s="23" t="s">
        <v>12</v>
      </c>
    </row>
    <row r="9" spans="1:6" ht="30" x14ac:dyDescent="0.25">
      <c r="B9" s="24" t="s">
        <v>31</v>
      </c>
      <c r="C9" s="25" t="s">
        <v>14</v>
      </c>
      <c r="D9" s="26" t="s">
        <v>4</v>
      </c>
      <c r="E9" s="26" t="s">
        <v>15</v>
      </c>
      <c r="F9" s="25" t="s">
        <v>16</v>
      </c>
    </row>
    <row r="10" spans="1:6" x14ac:dyDescent="0.25">
      <c r="A10">
        <v>1</v>
      </c>
      <c r="B10" s="31" t="str">
        <f>'Lieu 1 '!B10</f>
        <v>Avez-vous été piqué(e) par un (ou des) moustiques ?</v>
      </c>
      <c r="C10" s="28" t="s">
        <v>32</v>
      </c>
      <c r="D10" s="29">
        <f>IF(C10='Réponses possibles'!D4,'Réponses possibles'!E4,IF(C10='Réponses possibles'!D5,'Réponses possibles'!E5,IF(C10='Réponses possibles'!D6,'Réponses possibles'!E6)))</f>
        <v>3</v>
      </c>
      <c r="E10" s="56">
        <f>'Poids des critères'!C4</f>
        <v>7.7299999999999994E-2</v>
      </c>
      <c r="F10" s="57">
        <f t="shared" ref="F10:F18" si="0">D10*E10</f>
        <v>0.2319</v>
      </c>
    </row>
    <row r="11" spans="1:6" x14ac:dyDescent="0.25">
      <c r="A11">
        <v>2</v>
      </c>
      <c r="B11" s="31" t="str">
        <f>'Lieu 1 '!B11</f>
        <v>Quelle heure de la journée était-il  ?</v>
      </c>
      <c r="C11" s="28" t="s">
        <v>20</v>
      </c>
      <c r="D11" s="29">
        <f>IF(C11='Réponses possibles'!D7,'Réponses possibles'!E7,IF(C11='Réponses possibles'!D8,'Réponses possibles'!E8))</f>
        <v>1</v>
      </c>
      <c r="E11" s="56">
        <f>'Poids des critères'!C5</f>
        <v>0.1147</v>
      </c>
      <c r="F11" s="57">
        <f t="shared" si="0"/>
        <v>0.1147</v>
      </c>
    </row>
    <row r="12" spans="1:6" x14ac:dyDescent="0.25">
      <c r="A12">
        <v>3</v>
      </c>
      <c r="B12" s="31" t="str">
        <f>'Lieu 1 '!B12</f>
        <v xml:space="preserve">Combien de temps êtes-vous resté(e) sur le lieu ? </v>
      </c>
      <c r="C12" s="28" t="s">
        <v>22</v>
      </c>
      <c r="D12" s="29">
        <f>IF(C12='Réponses possibles'!D9,'Réponses possibles'!E9,IF(C12='Réponses possibles'!D10,'Réponses possibles'!E10,IF(C12='Réponses possibles'!D11,'Réponses possibles'!E11)))</f>
        <v>3</v>
      </c>
      <c r="E12" s="56">
        <f>'Poids des critères'!C6</f>
        <v>0.1366</v>
      </c>
      <c r="F12" s="57">
        <f t="shared" si="0"/>
        <v>0.4098</v>
      </c>
    </row>
    <row r="13" spans="1:6" x14ac:dyDescent="0.25">
      <c r="A13">
        <v>4</v>
      </c>
      <c r="B13" s="31" t="str">
        <f>'Lieu 1 '!B13</f>
        <v>Combien de temps avez-vous passé en extérieur ?</v>
      </c>
      <c r="C13" s="28" t="s">
        <v>23</v>
      </c>
      <c r="D13" s="32">
        <f>IF(C13='Réponses possibles'!D12,'Réponses possibles'!E12,IF(C13='Réponses possibles'!D13,'Réponses possibles'!E13,IF(C13='Réponses possibles'!D14,'Réponses possibles'!E14,IF(C13='Réponses possibles'!D15,'Réponses possibles'!E15))))</f>
        <v>1</v>
      </c>
      <c r="E13" s="56">
        <f>'Poids des critères'!C7</f>
        <v>0.1203</v>
      </c>
      <c r="F13" s="57">
        <f t="shared" si="0"/>
        <v>0.1203</v>
      </c>
    </row>
    <row r="14" spans="1:6" x14ac:dyDescent="0.25">
      <c r="A14">
        <v>5</v>
      </c>
      <c r="B14" s="31" t="str">
        <f>'Lieu 1 '!B14</f>
        <v>Quelle est le type de zone dans laquelle se situe le lieu fréquenté ?</v>
      </c>
      <c r="C14" s="28" t="s">
        <v>24</v>
      </c>
      <c r="D14" s="32">
        <f>IF(C14='Réponses possibles'!D16,'Réponses possibles'!E16,IF(C14='Réponses possibles'!D17,'Réponses possibles'!E17,IF(C14='Réponses possibles'!D18,'Réponses possibles'!E18)))</f>
        <v>1</v>
      </c>
      <c r="E14" s="56">
        <f>'Poids des critères'!C8</f>
        <v>0.1313</v>
      </c>
      <c r="F14" s="57">
        <f t="shared" si="0"/>
        <v>0.1313</v>
      </c>
    </row>
    <row r="15" spans="1:6" x14ac:dyDescent="0.25">
      <c r="A15">
        <v>6</v>
      </c>
      <c r="B15" s="31" t="str">
        <f>'Lieu 1 '!B15</f>
        <v>Quel est le niveau de végétalisation dans l'environnement proche du lieu fréquenté ?</v>
      </c>
      <c r="C15" s="28" t="s">
        <v>26</v>
      </c>
      <c r="D15" s="32">
        <f>IF(C15='Réponses possibles'!D19,'Réponses possibles'!E19,IF(C15='Réponses possibles'!D20,'Réponses possibles'!E20))</f>
        <v>1</v>
      </c>
      <c r="E15" s="56">
        <f>'Poids des critères'!C9</f>
        <v>0.12570000000000001</v>
      </c>
      <c r="F15" s="57">
        <f t="shared" si="0"/>
        <v>0.12570000000000001</v>
      </c>
    </row>
    <row r="16" spans="1:6" x14ac:dyDescent="0.25">
      <c r="A16">
        <v>7</v>
      </c>
      <c r="B16" s="31" t="str">
        <f>'Lieu 1 '!B16</f>
        <v>Quelle est l'altitude du lieu fréquenté ?</v>
      </c>
      <c r="C16" s="28" t="s">
        <v>42</v>
      </c>
      <c r="D16" s="32">
        <f>IF(C16='Réponses possibles'!D21,'Réponses possibles'!E21,IF(C16='Réponses possibles'!D22,'Réponses possibles'!E22,IF(C16='Réponses possibles'!D23,'Réponses possibles'!E23)))</f>
        <v>3</v>
      </c>
      <c r="E16" s="56">
        <f>'Poids des critères'!C10</f>
        <v>5.4699999999999999E-2</v>
      </c>
      <c r="F16" s="57">
        <f t="shared" si="0"/>
        <v>0.1641</v>
      </c>
    </row>
    <row r="17" spans="1:6" x14ac:dyDescent="0.25">
      <c r="A17">
        <v>8</v>
      </c>
      <c r="B17" s="31" t="str">
        <f>'Lieu 1 '!B17</f>
        <v>La commune du lieu fréquenté est-elle colonisée par le moustique tigre ?</v>
      </c>
      <c r="C17" s="28" t="s">
        <v>18</v>
      </c>
      <c r="D17" s="32">
        <f>IF(C17='Réponses possibles'!D24,'Réponses possibles'!E24,IF(C17='Réponses possibles'!D25,'Réponses possibles'!E25,IF(C17='Réponses possibles'!D26,'Réponses possibles'!E26)))</f>
        <v>1</v>
      </c>
      <c r="E17" s="56">
        <f>'Poids des critères'!C11</f>
        <v>0.1202</v>
      </c>
      <c r="F17" s="57">
        <f t="shared" si="0"/>
        <v>0.1202</v>
      </c>
    </row>
    <row r="18" spans="1:6" x14ac:dyDescent="0.25">
      <c r="A18">
        <v>9</v>
      </c>
      <c r="B18" s="31" t="str">
        <f>'Lieu 1 '!B18</f>
        <v xml:space="preserve">Combien de jours avant ou après le début des signes cliniques avez-vous fréquenté le lieu ? </v>
      </c>
      <c r="C18" s="28" t="s">
        <v>39</v>
      </c>
      <c r="D18" s="32">
        <f>IF(C18='Réponses possibles'!D27,'Réponses possibles'!E27,IF(C18='Réponses possibles'!D28,'Réponses possibles'!E28,IF(C18='Réponses possibles'!D29,'Réponses possibles'!E29)))</f>
        <v>2</v>
      </c>
      <c r="E18" s="56">
        <f>'Poids des critères'!C12</f>
        <v>0.1193</v>
      </c>
      <c r="F18" s="57">
        <f t="shared" si="0"/>
        <v>0.23860000000000001</v>
      </c>
    </row>
    <row r="19" spans="1:6" x14ac:dyDescent="0.25">
      <c r="B19" s="33"/>
      <c r="E19" s="34" t="s">
        <v>97</v>
      </c>
      <c r="F19" s="58">
        <f>SUM(F10:F15)</f>
        <v>1.1336999999999999</v>
      </c>
    </row>
  </sheetData>
  <pageMargins left="0.7" right="0.7" top="0.75" bottom="0.75" header="0.3" footer="0.3"/>
  <pageSetup paperSize="9" firstPageNumber="4294967295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'Réponses possibles'!$D$21:$D$23</xm:f>
          </x14:formula1>
          <xm:sqref>C16</xm:sqref>
        </x14:dataValidation>
        <x14:dataValidation type="list" allowBlank="1" showInputMessage="1" showErrorMessage="1">
          <x14:formula1>
            <xm:f>'Réponses possibles'!$D$16:$D$18</xm:f>
          </x14:formula1>
          <xm:sqref>C14</xm:sqref>
        </x14:dataValidation>
        <x14:dataValidation type="list" allowBlank="1" showInputMessage="1" showErrorMessage="1">
          <x14:formula1>
            <xm:f>'Réponses possibles'!$D$12:$D$15</xm:f>
          </x14:formula1>
          <xm:sqref>C13</xm:sqref>
        </x14:dataValidation>
        <x14:dataValidation type="list" allowBlank="1" showInputMessage="1" showErrorMessage="1">
          <x14:formula1>
            <xm:f>'Réponses possibles'!$D$9:$D$11</xm:f>
          </x14:formula1>
          <xm:sqref>C12</xm:sqref>
        </x14:dataValidation>
        <x14:dataValidation type="list" allowBlank="1" showInputMessage="1" showErrorMessage="1">
          <x14:formula1>
            <xm:f>'Réponses possibles'!$D$7:$D$8</xm:f>
          </x14:formula1>
          <xm:sqref>C11</xm:sqref>
        </x14:dataValidation>
        <x14:dataValidation type="list" allowBlank="1" showInputMessage="1" showErrorMessage="1">
          <x14:formula1>
            <xm:f>'Réponses possibles'!$D$4:$D$6</xm:f>
          </x14:formula1>
          <xm:sqref>C10</xm:sqref>
        </x14:dataValidation>
        <x14:dataValidation type="list" allowBlank="1" showInputMessage="1" showErrorMessage="1">
          <x14:formula1>
            <xm:f>'Réponses possibles'!$D$24:$D$26</xm:f>
          </x14:formula1>
          <xm:sqref>C17</xm:sqref>
        </x14:dataValidation>
        <x14:dataValidation type="list" allowBlank="1" showInputMessage="1" showErrorMessage="1">
          <x14:formula1>
            <xm:f>'Réponses possibles'!$D$27:$D$29</xm:f>
          </x14:formula1>
          <xm:sqref>C18</xm:sqref>
        </x14:dataValidation>
        <x14:dataValidation type="list" allowBlank="1" showInputMessage="1" showErrorMessage="1">
          <x14:formula1>
            <xm:f>'Réponses possibles'!$D$19:$D$20</xm:f>
          </x14:formula1>
          <xm:sqref>C15</xm:sqref>
        </x14:dataValidation>
        <x14:dataValidation type="list" allowBlank="1" showInputMessage="1" showErrorMessage="1">
          <x14:formula1>
            <xm:f>'Réponses possibles'!$D$32:$D$38</xm:f>
          </x14:formula1>
          <xm:sqref>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"/>
  <sheetViews>
    <sheetView workbookViewId="0">
      <selection activeCell="C11" sqref="C11"/>
    </sheetView>
  </sheetViews>
  <sheetFormatPr baseColWidth="10" defaultColWidth="10.85546875" defaultRowHeight="15" x14ac:dyDescent="0.25"/>
  <cols>
    <col min="1" max="1" width="2.140625" customWidth="1"/>
    <col min="2" max="2" width="63.7109375" customWidth="1"/>
    <col min="3" max="3" width="48.85546875" customWidth="1"/>
    <col min="4" max="4" width="9.42578125" style="8" customWidth="1"/>
    <col min="5" max="5" width="11.7109375" style="5" customWidth="1"/>
    <col min="6" max="6" width="11.7109375" style="8" customWidth="1"/>
  </cols>
  <sheetData>
    <row r="1" spans="1:6" x14ac:dyDescent="0.25">
      <c r="B1" s="18" t="s">
        <v>6</v>
      </c>
      <c r="C1" s="19"/>
      <c r="D1" s="20"/>
      <c r="E1" s="21"/>
    </row>
    <row r="2" spans="1:6" x14ac:dyDescent="0.25">
      <c r="B2" s="22" t="s">
        <v>7</v>
      </c>
      <c r="C2" s="19"/>
      <c r="D2" s="22" t="s">
        <v>8</v>
      </c>
      <c r="E2" s="21"/>
    </row>
    <row r="3" spans="1:6" x14ac:dyDescent="0.25">
      <c r="B3" s="22" t="s">
        <v>9</v>
      </c>
      <c r="C3" s="19"/>
      <c r="D3" s="22" t="s">
        <v>10</v>
      </c>
      <c r="E3" s="21"/>
    </row>
    <row r="4" spans="1:6" x14ac:dyDescent="0.25">
      <c r="B4" s="19" t="str">
        <f>'Lieu 1 '!B4</f>
        <v>Nature du lieu fréquenté :</v>
      </c>
      <c r="C4" s="19"/>
      <c r="D4" s="22" t="s">
        <v>11</v>
      </c>
      <c r="E4" s="21"/>
    </row>
    <row r="5" spans="1:6" x14ac:dyDescent="0.25">
      <c r="B5" s="19" t="str">
        <f>'Lieu 1 '!B5</f>
        <v>Date de fréquentation du lieu :</v>
      </c>
      <c r="C5" s="19"/>
      <c r="D5" s="19"/>
      <c r="E5" s="21"/>
    </row>
    <row r="7" spans="1:6" x14ac:dyDescent="0.25">
      <c r="C7" s="23" t="s">
        <v>12</v>
      </c>
    </row>
    <row r="9" spans="1:6" ht="30" x14ac:dyDescent="0.25">
      <c r="B9" s="24" t="s">
        <v>31</v>
      </c>
      <c r="C9" s="25" t="s">
        <v>14</v>
      </c>
      <c r="D9" s="26" t="s">
        <v>4</v>
      </c>
      <c r="E9" s="26" t="s">
        <v>15</v>
      </c>
      <c r="F9" s="25" t="s">
        <v>16</v>
      </c>
    </row>
    <row r="10" spans="1:6" x14ac:dyDescent="0.25">
      <c r="A10">
        <v>1</v>
      </c>
      <c r="B10" s="31" t="str">
        <f>'Lieu 1 '!B10</f>
        <v>Avez-vous été piqué(e) par un (ou des) moustiques ?</v>
      </c>
      <c r="C10" s="28" t="s">
        <v>18</v>
      </c>
      <c r="D10" s="29">
        <f>IF(C10='Réponses possibles'!D4,'Réponses possibles'!E4,IF(C10='Réponses possibles'!D5,'Réponses possibles'!E5,IF(C10='Réponses possibles'!D6,'Réponses possibles'!E6)))</f>
        <v>1</v>
      </c>
      <c r="E10" s="56">
        <f>'Poids des critères'!C4</f>
        <v>7.7299999999999994E-2</v>
      </c>
      <c r="F10" s="57">
        <f t="shared" ref="F10:F18" si="0">D10*E10</f>
        <v>7.7299999999999994E-2</v>
      </c>
    </row>
    <row r="11" spans="1:6" x14ac:dyDescent="0.25">
      <c r="A11">
        <v>2</v>
      </c>
      <c r="B11" s="31" t="str">
        <f>'Lieu 1 '!B11</f>
        <v>Quelle heure de la journée était-il  ?</v>
      </c>
      <c r="C11" s="28" t="s">
        <v>20</v>
      </c>
      <c r="D11" s="29">
        <f>IF(C11='Réponses possibles'!D7,'Réponses possibles'!E7,IF(C11='Réponses possibles'!D8,'Réponses possibles'!E8))</f>
        <v>1</v>
      </c>
      <c r="E11" s="56">
        <f>'Poids des critères'!C5</f>
        <v>0.1147</v>
      </c>
      <c r="F11" s="57">
        <f t="shared" si="0"/>
        <v>0.1147</v>
      </c>
    </row>
    <row r="12" spans="1:6" x14ac:dyDescent="0.25">
      <c r="A12">
        <v>3</v>
      </c>
      <c r="B12" s="31" t="str">
        <f>'Lieu 1 '!B12</f>
        <v xml:space="preserve">Combien de temps êtes-vous resté(e) sur le lieu ? </v>
      </c>
      <c r="C12" s="28" t="s">
        <v>40</v>
      </c>
      <c r="D12" s="29">
        <f>IF(C12='Réponses possibles'!D9,'Réponses possibles'!E9,IF(C12='Réponses possibles'!D10,'Réponses possibles'!E10,IF(C12='Réponses possibles'!D11,'Réponses possibles'!E11)))</f>
        <v>2</v>
      </c>
      <c r="E12" s="56">
        <f>'Poids des critères'!C6</f>
        <v>0.1366</v>
      </c>
      <c r="F12" s="57">
        <f t="shared" si="0"/>
        <v>0.2732</v>
      </c>
    </row>
    <row r="13" spans="1:6" x14ac:dyDescent="0.25">
      <c r="A13">
        <v>4</v>
      </c>
      <c r="B13" s="31" t="str">
        <f>'Lieu 1 '!B13</f>
        <v>Combien de temps avez-vous passé en extérieur ?</v>
      </c>
      <c r="C13" s="28" t="s">
        <v>23</v>
      </c>
      <c r="D13" s="32">
        <f>IF(C13='Réponses possibles'!D12,'Réponses possibles'!E12,IF(C13='Réponses possibles'!D13,'Réponses possibles'!E13,IF(C13='Réponses possibles'!D14,'Réponses possibles'!E14,IF(C13='Réponses possibles'!D15,'Réponses possibles'!E15))))</f>
        <v>1</v>
      </c>
      <c r="E13" s="56">
        <f>'Poids des critères'!C7</f>
        <v>0.1203</v>
      </c>
      <c r="F13" s="57">
        <f t="shared" si="0"/>
        <v>0.1203</v>
      </c>
    </row>
    <row r="14" spans="1:6" x14ac:dyDescent="0.25">
      <c r="A14">
        <v>5</v>
      </c>
      <c r="B14" s="31" t="str">
        <f>'Lieu 1 '!B14</f>
        <v>Quelle est le type de zone dans laquelle se situe le lieu fréquenté ?</v>
      </c>
      <c r="C14" s="28" t="s">
        <v>24</v>
      </c>
      <c r="D14" s="32">
        <f>IF(C14='Réponses possibles'!D16,'Réponses possibles'!E16,IF(C14='Réponses possibles'!D17,'Réponses possibles'!E17,IF(C14='Réponses possibles'!D18,'Réponses possibles'!E18)))</f>
        <v>1</v>
      </c>
      <c r="E14" s="56">
        <f>'Poids des critères'!C8</f>
        <v>0.1313</v>
      </c>
      <c r="F14" s="57">
        <f t="shared" si="0"/>
        <v>0.1313</v>
      </c>
    </row>
    <row r="15" spans="1:6" x14ac:dyDescent="0.25">
      <c r="A15">
        <v>6</v>
      </c>
      <c r="B15" s="31" t="str">
        <f>'Lieu 1 '!B15</f>
        <v>Quel est le niveau de végétalisation dans l'environnement proche du lieu fréquenté ?</v>
      </c>
      <c r="C15" s="28" t="s">
        <v>26</v>
      </c>
      <c r="D15" s="32">
        <f>IF(C15='Réponses possibles'!D19,'Réponses possibles'!E19,IF(C15='Réponses possibles'!D20,'Réponses possibles'!E20))</f>
        <v>1</v>
      </c>
      <c r="E15" s="56">
        <f>'Poids des critères'!C9</f>
        <v>0.12570000000000001</v>
      </c>
      <c r="F15" s="57">
        <f t="shared" si="0"/>
        <v>0.12570000000000001</v>
      </c>
    </row>
    <row r="16" spans="1:6" x14ac:dyDescent="0.25">
      <c r="A16">
        <v>7</v>
      </c>
      <c r="B16" s="31" t="str">
        <f>'Lieu 1 '!B16</f>
        <v>Quelle est l'altitude du lieu fréquenté ?</v>
      </c>
      <c r="C16" s="28" t="s">
        <v>74</v>
      </c>
      <c r="D16" s="32">
        <f>IF(C16='Réponses possibles'!D21,'Réponses possibles'!E21,IF(C16='Réponses possibles'!D22,'Réponses possibles'!E22,IF(C16='Réponses possibles'!D23,'Réponses possibles'!E23)))</f>
        <v>2</v>
      </c>
      <c r="E16" s="56">
        <f>'Poids des critères'!C10</f>
        <v>5.4699999999999999E-2</v>
      </c>
      <c r="F16" s="57">
        <f t="shared" si="0"/>
        <v>0.1094</v>
      </c>
    </row>
    <row r="17" spans="1:6" x14ac:dyDescent="0.25">
      <c r="A17">
        <v>8</v>
      </c>
      <c r="B17" s="31" t="str">
        <f>'Lieu 1 '!B17</f>
        <v>La commune du lieu fréquenté est-elle colonisée par le moustique tigre ?</v>
      </c>
      <c r="C17" s="28" t="s">
        <v>18</v>
      </c>
      <c r="D17" s="32">
        <f>IF(C17='Réponses possibles'!D24,'Réponses possibles'!E24,IF(C17='Réponses possibles'!D25,'Réponses possibles'!E25,IF(C17='Réponses possibles'!D26,'Réponses possibles'!E26)))</f>
        <v>1</v>
      </c>
      <c r="E17" s="56">
        <f>'Poids des critères'!C11</f>
        <v>0.1202</v>
      </c>
      <c r="F17" s="57">
        <f t="shared" si="0"/>
        <v>0.1202</v>
      </c>
    </row>
    <row r="18" spans="1:6" x14ac:dyDescent="0.25">
      <c r="A18">
        <v>9</v>
      </c>
      <c r="B18" s="31" t="str">
        <f>'Lieu 1 '!B18</f>
        <v xml:space="preserve">Combien de jours avant ou après le début des signes cliniques avez-vous fréquenté le lieu ? </v>
      </c>
      <c r="C18" s="28" t="s">
        <v>30</v>
      </c>
      <c r="D18" s="32">
        <f>IF(C18='Réponses possibles'!D27,'Réponses possibles'!E27,IF(C18='Réponses possibles'!D28,'Réponses possibles'!E28,IF(C18='Réponses possibles'!D29,'Réponses possibles'!E29)))</f>
        <v>1</v>
      </c>
      <c r="E18" s="56">
        <f>'Poids des critères'!C12</f>
        <v>0.1193</v>
      </c>
      <c r="F18" s="57">
        <f t="shared" si="0"/>
        <v>0.1193</v>
      </c>
    </row>
    <row r="19" spans="1:6" x14ac:dyDescent="0.25">
      <c r="B19" s="33"/>
      <c r="E19" s="34" t="s">
        <v>98</v>
      </c>
      <c r="F19" s="58">
        <f>SUM(F10:F15)</f>
        <v>0.84250000000000003</v>
      </c>
    </row>
  </sheetData>
  <pageMargins left="0.7" right="0.7" top="0.75" bottom="0.75" header="0.3" footer="0.3"/>
  <pageSetup paperSize="9" firstPageNumber="4294967295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'Réponses possibles'!$D$21:$D$23</xm:f>
          </x14:formula1>
          <xm:sqref>C16</xm:sqref>
        </x14:dataValidation>
        <x14:dataValidation type="list" allowBlank="1" showInputMessage="1" showErrorMessage="1">
          <x14:formula1>
            <xm:f>'Réponses possibles'!$D$16:$D$18</xm:f>
          </x14:formula1>
          <xm:sqref>C14</xm:sqref>
        </x14:dataValidation>
        <x14:dataValidation type="list" allowBlank="1" showInputMessage="1" showErrorMessage="1">
          <x14:formula1>
            <xm:f>'Réponses possibles'!$D$12:$D$15</xm:f>
          </x14:formula1>
          <xm:sqref>C13</xm:sqref>
        </x14:dataValidation>
        <x14:dataValidation type="list" allowBlank="1" showInputMessage="1" showErrorMessage="1">
          <x14:formula1>
            <xm:f>'Réponses possibles'!$D$9:$D$11</xm:f>
          </x14:formula1>
          <xm:sqref>C12</xm:sqref>
        </x14:dataValidation>
        <x14:dataValidation type="list" allowBlank="1" showInputMessage="1" showErrorMessage="1">
          <x14:formula1>
            <xm:f>'Réponses possibles'!$D$7:$D$8</xm:f>
          </x14:formula1>
          <xm:sqref>C11</xm:sqref>
        </x14:dataValidation>
        <x14:dataValidation type="list" allowBlank="1" showInputMessage="1" showErrorMessage="1">
          <x14:formula1>
            <xm:f>'Réponses possibles'!$D$4:$D$6</xm:f>
          </x14:formula1>
          <xm:sqref>C10</xm:sqref>
        </x14:dataValidation>
        <x14:dataValidation type="list" allowBlank="1" showInputMessage="1" showErrorMessage="1">
          <x14:formula1>
            <xm:f>'Réponses possibles'!$D$24:$D$26</xm:f>
          </x14:formula1>
          <xm:sqref>C17</xm:sqref>
        </x14:dataValidation>
        <x14:dataValidation type="list" allowBlank="1" showInputMessage="1" showErrorMessage="1">
          <x14:formula1>
            <xm:f>'Réponses possibles'!$D$27:$D$29</xm:f>
          </x14:formula1>
          <xm:sqref>C18</xm:sqref>
        </x14:dataValidation>
        <x14:dataValidation type="list" allowBlank="1" showInputMessage="1" showErrorMessage="1">
          <x14:formula1>
            <xm:f>'Réponses possibles'!$D$19:$D$20</xm:f>
          </x14:formula1>
          <xm:sqref>C15</xm:sqref>
        </x14:dataValidation>
        <x14:dataValidation type="list" allowBlank="1" showInputMessage="1" showErrorMessage="1">
          <x14:formula1>
            <xm:f>'Réponses possibles'!$D$32:$D$38</xm:f>
          </x14:formula1>
          <xm:sqref>C4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"/>
  <sheetViews>
    <sheetView workbookViewId="0">
      <selection activeCell="C16" sqref="C16"/>
    </sheetView>
  </sheetViews>
  <sheetFormatPr baseColWidth="10" defaultColWidth="10.85546875" defaultRowHeight="15" x14ac:dyDescent="0.25"/>
  <cols>
    <col min="1" max="1" width="2.140625" customWidth="1"/>
    <col min="2" max="2" width="63.7109375" customWidth="1"/>
    <col min="3" max="3" width="48.85546875" customWidth="1"/>
    <col min="4" max="4" width="9.42578125" style="8" customWidth="1"/>
    <col min="5" max="5" width="11.7109375" style="5" customWidth="1"/>
    <col min="6" max="6" width="11.7109375" style="8" customWidth="1"/>
  </cols>
  <sheetData>
    <row r="1" spans="1:6" x14ac:dyDescent="0.25">
      <c r="B1" s="18" t="s">
        <v>6</v>
      </c>
      <c r="C1" s="19"/>
      <c r="D1" s="20"/>
      <c r="E1" s="21"/>
    </row>
    <row r="2" spans="1:6" x14ac:dyDescent="0.25">
      <c r="B2" s="22" t="s">
        <v>7</v>
      </c>
      <c r="C2" s="19"/>
      <c r="D2" s="22" t="s">
        <v>8</v>
      </c>
      <c r="E2" s="21"/>
    </row>
    <row r="3" spans="1:6" x14ac:dyDescent="0.25">
      <c r="B3" s="22" t="s">
        <v>9</v>
      </c>
      <c r="C3" s="19"/>
      <c r="D3" s="22" t="s">
        <v>10</v>
      </c>
      <c r="E3" s="21"/>
    </row>
    <row r="4" spans="1:6" x14ac:dyDescent="0.25">
      <c r="B4" s="19" t="str">
        <f>'Lieu 1 '!B4</f>
        <v>Nature du lieu fréquenté :</v>
      </c>
      <c r="C4" s="19"/>
      <c r="D4" s="22" t="s">
        <v>11</v>
      </c>
      <c r="E4" s="21"/>
    </row>
    <row r="5" spans="1:6" x14ac:dyDescent="0.25">
      <c r="B5" s="19" t="str">
        <f>'Lieu 1 '!B5</f>
        <v>Date de fréquentation du lieu :</v>
      </c>
      <c r="C5" s="19"/>
      <c r="D5" s="19"/>
      <c r="E5" s="21"/>
    </row>
    <row r="7" spans="1:6" x14ac:dyDescent="0.25">
      <c r="C7" s="23" t="s">
        <v>12</v>
      </c>
    </row>
    <row r="9" spans="1:6" ht="30" x14ac:dyDescent="0.25">
      <c r="B9" s="24" t="s">
        <v>31</v>
      </c>
      <c r="C9" s="25" t="s">
        <v>14</v>
      </c>
      <c r="D9" s="26" t="s">
        <v>4</v>
      </c>
      <c r="E9" s="26" t="s">
        <v>15</v>
      </c>
      <c r="F9" s="25" t="s">
        <v>16</v>
      </c>
    </row>
    <row r="10" spans="1:6" x14ac:dyDescent="0.25">
      <c r="A10">
        <v>1</v>
      </c>
      <c r="B10" s="31" t="str">
        <f>'Lieu 1 '!B10</f>
        <v>Avez-vous été piqué(e) par un (ou des) moustiques ?</v>
      </c>
      <c r="C10" s="28" t="s">
        <v>18</v>
      </c>
      <c r="D10" s="29">
        <f>IF(C10='Réponses possibles'!D4,'Réponses possibles'!E4,IF(C10='Réponses possibles'!D5,'Réponses possibles'!E5,IF(C10='Réponses possibles'!D6,'Réponses possibles'!E6)))</f>
        <v>1</v>
      </c>
      <c r="E10" s="56">
        <f>'Poids des critères'!C4</f>
        <v>7.7299999999999994E-2</v>
      </c>
      <c r="F10" s="57">
        <f t="shared" ref="F10:F18" si="0">D10*E10</f>
        <v>7.7299999999999994E-2</v>
      </c>
    </row>
    <row r="11" spans="1:6" x14ac:dyDescent="0.25">
      <c r="A11">
        <v>2</v>
      </c>
      <c r="B11" s="31" t="str">
        <f>'Lieu 1 '!B11</f>
        <v>Quelle heure de la journée était-il  ?</v>
      </c>
      <c r="C11" s="28" t="s">
        <v>20</v>
      </c>
      <c r="D11" s="29">
        <f>IF(C11='Réponses possibles'!D7,'Réponses possibles'!E7,IF(C11='Réponses possibles'!D8,'Réponses possibles'!E8))</f>
        <v>1</v>
      </c>
      <c r="E11" s="56">
        <f>'Poids des critères'!C5</f>
        <v>0.1147</v>
      </c>
      <c r="F11" s="57">
        <f t="shared" si="0"/>
        <v>0.1147</v>
      </c>
    </row>
    <row r="12" spans="1:6" x14ac:dyDescent="0.25">
      <c r="A12">
        <v>3</v>
      </c>
      <c r="B12" s="31" t="str">
        <f>'Lieu 1 '!B12</f>
        <v xml:space="preserve">Combien de temps êtes-vous resté(e) sur le lieu ? </v>
      </c>
      <c r="C12" s="28" t="s">
        <v>22</v>
      </c>
      <c r="D12" s="29">
        <f>IF(C12='Réponses possibles'!D9,'Réponses possibles'!E9,IF(C12='Réponses possibles'!D10,'Réponses possibles'!E10,IF(C12='Réponses possibles'!D11,'Réponses possibles'!E11)))</f>
        <v>3</v>
      </c>
      <c r="E12" s="56">
        <f>'Poids des critères'!C6</f>
        <v>0.1366</v>
      </c>
      <c r="F12" s="57">
        <f t="shared" si="0"/>
        <v>0.4098</v>
      </c>
    </row>
    <row r="13" spans="1:6" x14ac:dyDescent="0.25">
      <c r="A13">
        <v>4</v>
      </c>
      <c r="B13" s="31" t="str">
        <f>'Lieu 1 '!B13</f>
        <v>Combien de temps avez-vous passé en extérieur ?</v>
      </c>
      <c r="C13" s="28" t="s">
        <v>41</v>
      </c>
      <c r="D13" s="32">
        <f>IF(C13='Réponses possibles'!D12,'Réponses possibles'!E12,IF(C13='Réponses possibles'!D13,'Réponses possibles'!E13,IF(C13='Réponses possibles'!D14,'Réponses possibles'!E14,IF(C13='Réponses possibles'!D15,'Réponses possibles'!E15))))</f>
        <v>3</v>
      </c>
      <c r="E13" s="56">
        <f>'Poids des critères'!C7</f>
        <v>0.1203</v>
      </c>
      <c r="F13" s="57">
        <f t="shared" si="0"/>
        <v>0.3609</v>
      </c>
    </row>
    <row r="14" spans="1:6" x14ac:dyDescent="0.25">
      <c r="A14">
        <v>5</v>
      </c>
      <c r="B14" s="31" t="str">
        <f>'Lieu 1 '!B14</f>
        <v>Quelle est le type de zone dans laquelle se situe le lieu fréquenté ?</v>
      </c>
      <c r="C14" s="28" t="s">
        <v>35</v>
      </c>
      <c r="D14" s="32">
        <f>IF(C14='Réponses possibles'!D16,'Réponses possibles'!E16,IF(C14='Réponses possibles'!D17,'Réponses possibles'!E17,IF(C14='Réponses possibles'!D18,'Réponses possibles'!E18)))</f>
        <v>3</v>
      </c>
      <c r="E14" s="56">
        <f>'Poids des critères'!C8</f>
        <v>0.1313</v>
      </c>
      <c r="F14" s="57">
        <f t="shared" si="0"/>
        <v>0.39390000000000003</v>
      </c>
    </row>
    <row r="15" spans="1:6" x14ac:dyDescent="0.25">
      <c r="A15">
        <v>6</v>
      </c>
      <c r="B15" s="31" t="str">
        <f>'Lieu 1 '!B15</f>
        <v>Quel est le niveau de végétalisation dans l'environnement proche du lieu fréquenté ?</v>
      </c>
      <c r="C15" s="28" t="s">
        <v>26</v>
      </c>
      <c r="D15" s="32">
        <f>IF(C15='Réponses possibles'!D19,'Réponses possibles'!E19,IF(C15='Réponses possibles'!D20,'Réponses possibles'!E20))</f>
        <v>1</v>
      </c>
      <c r="E15" s="56">
        <f>'Poids des critères'!C9</f>
        <v>0.12570000000000001</v>
      </c>
      <c r="F15" s="57">
        <f t="shared" si="0"/>
        <v>0.12570000000000001</v>
      </c>
    </row>
    <row r="16" spans="1:6" x14ac:dyDescent="0.25">
      <c r="A16">
        <v>7</v>
      </c>
      <c r="B16" s="31" t="str">
        <f>'Lieu 1 '!B16</f>
        <v>Quelle est l'altitude du lieu fréquenté ?</v>
      </c>
      <c r="C16" s="28" t="s">
        <v>42</v>
      </c>
      <c r="D16" s="32">
        <f>IF(C16='Réponses possibles'!D21,'Réponses possibles'!E21,IF(C16='Réponses possibles'!D22,'Réponses possibles'!E22,IF(C16='Réponses possibles'!D23,'Réponses possibles'!E23)))</f>
        <v>3</v>
      </c>
      <c r="E16" s="56">
        <f>'Poids des critères'!C10</f>
        <v>5.4699999999999999E-2</v>
      </c>
      <c r="F16" s="57">
        <f t="shared" si="0"/>
        <v>0.1641</v>
      </c>
    </row>
    <row r="17" spans="1:6" x14ac:dyDescent="0.25">
      <c r="A17">
        <v>8</v>
      </c>
      <c r="B17" s="31" t="str">
        <f>'Lieu 1 '!B17</f>
        <v>La commune du lieu fréquenté est-elle colonisée par le moustique tigre ?</v>
      </c>
      <c r="C17" s="28" t="s">
        <v>18</v>
      </c>
      <c r="D17" s="32">
        <f>IF(C17='Réponses possibles'!D24,'Réponses possibles'!E24,IF(C17='Réponses possibles'!D25,'Réponses possibles'!E25,IF(C17='Réponses possibles'!D26,'Réponses possibles'!E26)))</f>
        <v>1</v>
      </c>
      <c r="E17" s="56">
        <f>'Poids des critères'!C11</f>
        <v>0.1202</v>
      </c>
      <c r="F17" s="57">
        <f t="shared" si="0"/>
        <v>0.1202</v>
      </c>
    </row>
    <row r="18" spans="1:6" x14ac:dyDescent="0.25">
      <c r="A18">
        <v>9</v>
      </c>
      <c r="B18" s="31" t="str">
        <f>'Lieu 1 '!B18</f>
        <v xml:space="preserve">Combien de jours avant ou après le début des signes cliniques avez-vous fréquenté le lieu ? </v>
      </c>
      <c r="C18" s="28" t="s">
        <v>30</v>
      </c>
      <c r="D18" s="32">
        <f>IF(C18='Réponses possibles'!D27,'Réponses possibles'!E27,IF(C18='Réponses possibles'!D28,'Réponses possibles'!E28,IF(C18='Réponses possibles'!D29,'Réponses possibles'!E29)))</f>
        <v>1</v>
      </c>
      <c r="E18" s="56">
        <f>'Poids des critères'!C12</f>
        <v>0.1193</v>
      </c>
      <c r="F18" s="57">
        <f t="shared" si="0"/>
        <v>0.1193</v>
      </c>
    </row>
    <row r="19" spans="1:6" x14ac:dyDescent="0.25">
      <c r="B19" s="33"/>
      <c r="E19" s="34" t="s">
        <v>99</v>
      </c>
      <c r="F19" s="58">
        <f>SUM(F10:F15)</f>
        <v>1.4823</v>
      </c>
    </row>
  </sheetData>
  <pageMargins left="0.7" right="0.7" top="0.75" bottom="0.75" header="0.3" footer="0.3"/>
  <pageSetup paperSize="9" firstPageNumber="4294967295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'Réponses possibles'!$D$4:$D$6</xm:f>
          </x14:formula1>
          <xm:sqref>C10</xm:sqref>
        </x14:dataValidation>
        <x14:dataValidation type="list" allowBlank="1" showInputMessage="1" showErrorMessage="1">
          <x14:formula1>
            <xm:f>'Réponses possibles'!$D$7:$D$8</xm:f>
          </x14:formula1>
          <xm:sqref>C11</xm:sqref>
        </x14:dataValidation>
        <x14:dataValidation type="list" allowBlank="1" showInputMessage="1" showErrorMessage="1">
          <x14:formula1>
            <xm:f>'Réponses possibles'!$D$9:$D$11</xm:f>
          </x14:formula1>
          <xm:sqref>C12</xm:sqref>
        </x14:dataValidation>
        <x14:dataValidation type="list" allowBlank="1" showInputMessage="1" showErrorMessage="1">
          <x14:formula1>
            <xm:f>'Réponses possibles'!$D$12:$D$15</xm:f>
          </x14:formula1>
          <xm:sqref>C13</xm:sqref>
        </x14:dataValidation>
        <x14:dataValidation type="list" allowBlank="1" showInputMessage="1" showErrorMessage="1">
          <x14:formula1>
            <xm:f>'Réponses possibles'!$D$16:$D$18</xm:f>
          </x14:formula1>
          <xm:sqref>C14</xm:sqref>
        </x14:dataValidation>
        <x14:dataValidation type="list" allowBlank="1" showInputMessage="1" showErrorMessage="1">
          <x14:formula1>
            <xm:f>'Réponses possibles'!$D$21:$D$23</xm:f>
          </x14:formula1>
          <xm:sqref>C16</xm:sqref>
        </x14:dataValidation>
        <x14:dataValidation type="list" allowBlank="1" showInputMessage="1" showErrorMessage="1">
          <x14:formula1>
            <xm:f>'Réponses possibles'!$D$24:$D$26</xm:f>
          </x14:formula1>
          <xm:sqref>C17</xm:sqref>
        </x14:dataValidation>
        <x14:dataValidation type="list" allowBlank="1" showInputMessage="1" showErrorMessage="1">
          <x14:formula1>
            <xm:f>'Réponses possibles'!$D$27:$D$29</xm:f>
          </x14:formula1>
          <xm:sqref>C18</xm:sqref>
        </x14:dataValidation>
        <x14:dataValidation type="list" allowBlank="1" showInputMessage="1" showErrorMessage="1">
          <x14:formula1>
            <xm:f>'Réponses possibles'!$D$19:$D$20</xm:f>
          </x14:formula1>
          <xm:sqref>C15</xm:sqref>
        </x14:dataValidation>
        <x14:dataValidation type="list" allowBlank="1" showInputMessage="1" showErrorMessage="1">
          <x14:formula1>
            <xm:f>'Réponses possibles'!$D$32:$D$38</xm:f>
          </x14:formula1>
          <xm:sqref>C4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"/>
  <sheetViews>
    <sheetView workbookViewId="0">
      <selection activeCell="C16" sqref="C16"/>
    </sheetView>
  </sheetViews>
  <sheetFormatPr baseColWidth="10" defaultColWidth="10.85546875" defaultRowHeight="15" x14ac:dyDescent="0.25"/>
  <cols>
    <col min="1" max="1" width="2.140625" customWidth="1"/>
    <col min="2" max="2" width="63.7109375" customWidth="1"/>
    <col min="3" max="3" width="48.85546875" customWidth="1"/>
    <col min="4" max="4" width="9.42578125" style="8" customWidth="1"/>
    <col min="5" max="5" width="11.7109375" style="5" customWidth="1"/>
    <col min="6" max="6" width="11.7109375" style="8" customWidth="1"/>
  </cols>
  <sheetData>
    <row r="1" spans="1:6" x14ac:dyDescent="0.25">
      <c r="B1" s="18" t="s">
        <v>6</v>
      </c>
      <c r="C1" s="19"/>
      <c r="D1" s="20"/>
      <c r="E1" s="21"/>
    </row>
    <row r="2" spans="1:6" x14ac:dyDescent="0.25">
      <c r="B2" s="22" t="s">
        <v>7</v>
      </c>
      <c r="C2" s="19"/>
      <c r="D2" s="22" t="s">
        <v>8</v>
      </c>
      <c r="E2" s="21"/>
    </row>
    <row r="3" spans="1:6" x14ac:dyDescent="0.25">
      <c r="B3" s="22" t="s">
        <v>9</v>
      </c>
      <c r="C3" s="19"/>
      <c r="D3" s="22" t="s">
        <v>10</v>
      </c>
      <c r="E3" s="21"/>
    </row>
    <row r="4" spans="1:6" x14ac:dyDescent="0.25">
      <c r="B4" s="19" t="str">
        <f>'Lieu 1 '!B4</f>
        <v>Nature du lieu fréquenté :</v>
      </c>
      <c r="C4" s="19"/>
      <c r="D4" s="22" t="s">
        <v>11</v>
      </c>
      <c r="E4" s="21"/>
    </row>
    <row r="5" spans="1:6" x14ac:dyDescent="0.25">
      <c r="B5" s="19" t="str">
        <f>'Lieu 1 '!B5</f>
        <v>Date de fréquentation du lieu :</v>
      </c>
      <c r="C5" s="19"/>
      <c r="D5" s="19"/>
      <c r="E5" s="21"/>
    </row>
    <row r="7" spans="1:6" x14ac:dyDescent="0.25">
      <c r="C7" s="23" t="s">
        <v>12</v>
      </c>
    </row>
    <row r="9" spans="1:6" ht="30" x14ac:dyDescent="0.25">
      <c r="B9" s="24" t="s">
        <v>31</v>
      </c>
      <c r="C9" s="25" t="s">
        <v>14</v>
      </c>
      <c r="D9" s="26" t="s">
        <v>4</v>
      </c>
      <c r="E9" s="26" t="s">
        <v>15</v>
      </c>
      <c r="F9" s="25" t="s">
        <v>16</v>
      </c>
    </row>
    <row r="10" spans="1:6" x14ac:dyDescent="0.25">
      <c r="A10">
        <v>1</v>
      </c>
      <c r="B10" s="31" t="str">
        <f>'Lieu 1 '!B10</f>
        <v>Avez-vous été piqué(e) par un (ou des) moustiques ?</v>
      </c>
      <c r="C10" s="28" t="s">
        <v>18</v>
      </c>
      <c r="D10" s="29">
        <f>IF(C10='Réponses possibles'!D4,'Réponses possibles'!E4,IF(C10='Réponses possibles'!D5,'Réponses possibles'!E5,IF(C10='Réponses possibles'!D6,'Réponses possibles'!E6)))</f>
        <v>1</v>
      </c>
      <c r="E10" s="56">
        <f>'Poids des critères'!C4</f>
        <v>7.7299999999999994E-2</v>
      </c>
      <c r="F10" s="57">
        <f t="shared" ref="F10:F18" si="0">D10*E10</f>
        <v>7.7299999999999994E-2</v>
      </c>
    </row>
    <row r="11" spans="1:6" x14ac:dyDescent="0.25">
      <c r="A11">
        <v>2</v>
      </c>
      <c r="B11" s="31" t="str">
        <f>'Lieu 1 '!B11</f>
        <v>Quelle heure de la journée était-il  ?</v>
      </c>
      <c r="C11" s="28" t="s">
        <v>20</v>
      </c>
      <c r="D11" s="29">
        <f>IF(C11='Réponses possibles'!D7,'Réponses possibles'!E7,IF(C11='Réponses possibles'!D8,'Réponses possibles'!E8))</f>
        <v>1</v>
      </c>
      <c r="E11" s="56">
        <f>'Poids des critères'!C5</f>
        <v>0.1147</v>
      </c>
      <c r="F11" s="57">
        <f t="shared" si="0"/>
        <v>0.1147</v>
      </c>
    </row>
    <row r="12" spans="1:6" x14ac:dyDescent="0.25">
      <c r="A12">
        <v>3</v>
      </c>
      <c r="B12" s="31" t="str">
        <f>'Lieu 1 '!B12</f>
        <v xml:space="preserve">Combien de temps êtes-vous resté(e) sur le lieu ? </v>
      </c>
      <c r="C12" s="28" t="s">
        <v>22</v>
      </c>
      <c r="D12" s="29">
        <f>IF(C12='Réponses possibles'!D9,'Réponses possibles'!E9,IF(C12='Réponses possibles'!D10,'Réponses possibles'!E10,IF(C12='Réponses possibles'!D11,'Réponses possibles'!E11)))</f>
        <v>3</v>
      </c>
      <c r="E12" s="56">
        <f>'Poids des critères'!C6</f>
        <v>0.1366</v>
      </c>
      <c r="F12" s="57">
        <f t="shared" si="0"/>
        <v>0.4098</v>
      </c>
    </row>
    <row r="13" spans="1:6" x14ac:dyDescent="0.25">
      <c r="A13">
        <v>4</v>
      </c>
      <c r="B13" s="31" t="str">
        <f>'Lieu 1 '!B13</f>
        <v>Combien de temps avez-vous passé en extérieur ?</v>
      </c>
      <c r="C13" s="28" t="s">
        <v>23</v>
      </c>
      <c r="D13" s="32">
        <f>IF(C13='Réponses possibles'!D12,'Réponses possibles'!E12,IF(C13='Réponses possibles'!D13,'Réponses possibles'!E13,IF(C13='Réponses possibles'!D14,'Réponses possibles'!E14,IF(C13='Réponses possibles'!D15,'Réponses possibles'!E15))))</f>
        <v>1</v>
      </c>
      <c r="E13" s="56">
        <f>'Poids des critères'!C7</f>
        <v>0.1203</v>
      </c>
      <c r="F13" s="57">
        <f t="shared" si="0"/>
        <v>0.1203</v>
      </c>
    </row>
    <row r="14" spans="1:6" x14ac:dyDescent="0.25">
      <c r="A14">
        <v>5</v>
      </c>
      <c r="B14" s="31" t="str">
        <f>'Lieu 1 '!B14</f>
        <v>Quelle est le type de zone dans laquelle se situe le lieu fréquenté ?</v>
      </c>
      <c r="C14" s="28" t="s">
        <v>24</v>
      </c>
      <c r="D14" s="32">
        <f>IF(C14='Réponses possibles'!D16,'Réponses possibles'!E16,IF(C14='Réponses possibles'!D17,'Réponses possibles'!E17,IF(C14='Réponses possibles'!D18,'Réponses possibles'!E18)))</f>
        <v>1</v>
      </c>
      <c r="E14" s="56">
        <f>'Poids des critères'!C8</f>
        <v>0.1313</v>
      </c>
      <c r="F14" s="57">
        <f t="shared" si="0"/>
        <v>0.1313</v>
      </c>
    </row>
    <row r="15" spans="1:6" x14ac:dyDescent="0.25">
      <c r="A15">
        <v>6</v>
      </c>
      <c r="B15" s="31" t="str">
        <f>'Lieu 1 '!B15</f>
        <v>Quel est le niveau de végétalisation dans l'environnement proche du lieu fréquenté ?</v>
      </c>
      <c r="C15" s="28" t="s">
        <v>26</v>
      </c>
      <c r="D15" s="32">
        <f>IF(C15='Réponses possibles'!D19,'Réponses possibles'!E19,IF(C15='Réponses possibles'!D20,'Réponses possibles'!E20))</f>
        <v>1</v>
      </c>
      <c r="E15" s="56">
        <f>'Poids des critères'!C9</f>
        <v>0.12570000000000001</v>
      </c>
      <c r="F15" s="57">
        <f t="shared" si="0"/>
        <v>0.12570000000000001</v>
      </c>
    </row>
    <row r="16" spans="1:6" x14ac:dyDescent="0.25">
      <c r="A16">
        <v>7</v>
      </c>
      <c r="B16" s="31" t="str">
        <f>'Lieu 1 '!B16</f>
        <v>Quelle est l'altitude du lieu fréquenté ?</v>
      </c>
      <c r="C16" s="28" t="s">
        <v>74</v>
      </c>
      <c r="D16" s="32">
        <f>IF(C16='Réponses possibles'!D21,'Réponses possibles'!E21,IF(C16='Réponses possibles'!D22,'Réponses possibles'!E22,IF(C16='Réponses possibles'!D23,'Réponses possibles'!E23)))</f>
        <v>2</v>
      </c>
      <c r="E16" s="56">
        <f>'Poids des critères'!C10</f>
        <v>5.4699999999999999E-2</v>
      </c>
      <c r="F16" s="57">
        <f t="shared" si="0"/>
        <v>0.1094</v>
      </c>
    </row>
    <row r="17" spans="1:6" x14ac:dyDescent="0.25">
      <c r="A17">
        <v>8</v>
      </c>
      <c r="B17" s="31" t="str">
        <f>'Lieu 1 '!B17</f>
        <v>La commune du lieu fréquenté est-elle colonisée par le moustique tigre ?</v>
      </c>
      <c r="C17" s="28" t="s">
        <v>32</v>
      </c>
      <c r="D17" s="32">
        <f>IF(C17='Réponses possibles'!D24,'Réponses possibles'!E24,IF(C17='Réponses possibles'!D25,'Réponses possibles'!E25,IF(C17='Réponses possibles'!D26,'Réponses possibles'!E26)))</f>
        <v>3</v>
      </c>
      <c r="E17" s="56">
        <f>'Poids des critères'!C11</f>
        <v>0.1202</v>
      </c>
      <c r="F17" s="57">
        <f t="shared" si="0"/>
        <v>0.36060000000000003</v>
      </c>
    </row>
    <row r="18" spans="1:6" x14ac:dyDescent="0.25">
      <c r="A18">
        <v>9</v>
      </c>
      <c r="B18" s="31" t="str">
        <f>'Lieu 1 '!B18</f>
        <v xml:space="preserve">Combien de jours avant ou après le début des signes cliniques avez-vous fréquenté le lieu ? </v>
      </c>
      <c r="C18" s="28" t="s">
        <v>30</v>
      </c>
      <c r="D18" s="32">
        <f>IF(C18='Réponses possibles'!D27,'Réponses possibles'!E27,IF(C18='Réponses possibles'!D28,'Réponses possibles'!E28,IF(C18='Réponses possibles'!D29,'Réponses possibles'!E29)))</f>
        <v>1</v>
      </c>
      <c r="E18" s="56">
        <f>'Poids des critères'!C12</f>
        <v>0.1193</v>
      </c>
      <c r="F18" s="57">
        <f t="shared" si="0"/>
        <v>0.1193</v>
      </c>
    </row>
    <row r="19" spans="1:6" x14ac:dyDescent="0.25">
      <c r="B19" s="33"/>
      <c r="E19" s="34" t="s">
        <v>100</v>
      </c>
      <c r="F19" s="58">
        <f>SUM(F10:F15)</f>
        <v>0.97909999999999997</v>
      </c>
    </row>
  </sheetData>
  <pageMargins left="0.7" right="0.7" top="0.75" bottom="0.75" header="0.3" footer="0.3"/>
  <pageSetup paperSize="9" firstPageNumber="4294967295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'Réponses possibles'!$D$21:$D$23</xm:f>
          </x14:formula1>
          <xm:sqref>C16</xm:sqref>
        </x14:dataValidation>
        <x14:dataValidation type="list" allowBlank="1" showInputMessage="1" showErrorMessage="1">
          <x14:formula1>
            <xm:f>'Réponses possibles'!$D$16:$D$18</xm:f>
          </x14:formula1>
          <xm:sqref>C14</xm:sqref>
        </x14:dataValidation>
        <x14:dataValidation type="list" allowBlank="1" showInputMessage="1" showErrorMessage="1">
          <x14:formula1>
            <xm:f>'Réponses possibles'!$D$12:$D$15</xm:f>
          </x14:formula1>
          <xm:sqref>C13</xm:sqref>
        </x14:dataValidation>
        <x14:dataValidation type="list" allowBlank="1" showInputMessage="1" showErrorMessage="1">
          <x14:formula1>
            <xm:f>'Réponses possibles'!$D$9:$D$11</xm:f>
          </x14:formula1>
          <xm:sqref>C12</xm:sqref>
        </x14:dataValidation>
        <x14:dataValidation type="list" allowBlank="1" showInputMessage="1" showErrorMessage="1">
          <x14:formula1>
            <xm:f>'Réponses possibles'!$D$7:$D$8</xm:f>
          </x14:formula1>
          <xm:sqref>C11</xm:sqref>
        </x14:dataValidation>
        <x14:dataValidation type="list" allowBlank="1" showInputMessage="1" showErrorMessage="1">
          <x14:formula1>
            <xm:f>'Réponses possibles'!$D$4:$D$6</xm:f>
          </x14:formula1>
          <xm:sqref>C10</xm:sqref>
        </x14:dataValidation>
        <x14:dataValidation type="list" allowBlank="1" showInputMessage="1" showErrorMessage="1">
          <x14:formula1>
            <xm:f>'Réponses possibles'!$D$24:$D$26</xm:f>
          </x14:formula1>
          <xm:sqref>C17</xm:sqref>
        </x14:dataValidation>
        <x14:dataValidation type="list" allowBlank="1" showInputMessage="1" showErrorMessage="1">
          <x14:formula1>
            <xm:f>'Réponses possibles'!$D$27:$D$29</xm:f>
          </x14:formula1>
          <xm:sqref>C18</xm:sqref>
        </x14:dataValidation>
        <x14:dataValidation type="list" allowBlank="1" showInputMessage="1" showErrorMessage="1">
          <x14:formula1>
            <xm:f>'Réponses possibles'!$D$19:$D$20</xm:f>
          </x14:formula1>
          <xm:sqref>C15</xm:sqref>
        </x14:dataValidation>
        <x14:dataValidation type="list" allowBlank="1" showInputMessage="1" showErrorMessage="1">
          <x14:formula1>
            <xm:f>'Réponses possibles'!$D$32:$D$38</xm:f>
          </x14:formula1>
          <xm:sqref>C4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"/>
  <sheetViews>
    <sheetView workbookViewId="0">
      <selection activeCell="C16" sqref="C16"/>
    </sheetView>
  </sheetViews>
  <sheetFormatPr baseColWidth="10" defaultColWidth="10.85546875" defaultRowHeight="15" x14ac:dyDescent="0.25"/>
  <cols>
    <col min="1" max="1" width="2.140625" customWidth="1"/>
    <col min="2" max="2" width="63.7109375" customWidth="1"/>
    <col min="3" max="3" width="48.85546875" customWidth="1"/>
    <col min="4" max="4" width="9.42578125" style="8" customWidth="1"/>
    <col min="5" max="5" width="11.7109375" style="5" customWidth="1"/>
    <col min="6" max="6" width="11.7109375" style="8" customWidth="1"/>
  </cols>
  <sheetData>
    <row r="1" spans="1:6" x14ac:dyDescent="0.25">
      <c r="B1" s="18" t="s">
        <v>6</v>
      </c>
      <c r="C1" s="19"/>
      <c r="D1" s="20"/>
      <c r="E1" s="21"/>
    </row>
    <row r="2" spans="1:6" x14ac:dyDescent="0.25">
      <c r="B2" s="22" t="s">
        <v>7</v>
      </c>
      <c r="C2" s="19"/>
      <c r="D2" s="22" t="s">
        <v>8</v>
      </c>
      <c r="E2" s="21"/>
    </row>
    <row r="3" spans="1:6" x14ac:dyDescent="0.25">
      <c r="B3" s="22" t="s">
        <v>9</v>
      </c>
      <c r="C3" s="19"/>
      <c r="D3" s="22" t="s">
        <v>10</v>
      </c>
      <c r="E3" s="21"/>
    </row>
    <row r="4" spans="1:6" x14ac:dyDescent="0.25">
      <c r="B4" s="19" t="str">
        <f>'Lieu 1 '!B4</f>
        <v>Nature du lieu fréquenté :</v>
      </c>
      <c r="C4" s="19"/>
      <c r="D4" s="22" t="s">
        <v>11</v>
      </c>
      <c r="E4" s="21"/>
    </row>
    <row r="5" spans="1:6" x14ac:dyDescent="0.25">
      <c r="B5" s="19" t="str">
        <f>'Lieu 1 '!B5</f>
        <v>Date de fréquentation du lieu :</v>
      </c>
      <c r="C5" s="19"/>
      <c r="D5" s="19"/>
      <c r="E5" s="21"/>
    </row>
    <row r="7" spans="1:6" x14ac:dyDescent="0.25">
      <c r="C7" s="23" t="s">
        <v>12</v>
      </c>
    </row>
    <row r="9" spans="1:6" ht="30" x14ac:dyDescent="0.25">
      <c r="B9" s="24" t="s">
        <v>31</v>
      </c>
      <c r="C9" s="25" t="s">
        <v>14</v>
      </c>
      <c r="D9" s="26" t="s">
        <v>4</v>
      </c>
      <c r="E9" s="26" t="s">
        <v>15</v>
      </c>
      <c r="F9" s="25" t="s">
        <v>16</v>
      </c>
    </row>
    <row r="10" spans="1:6" x14ac:dyDescent="0.25">
      <c r="A10">
        <v>1</v>
      </c>
      <c r="B10" s="31" t="str">
        <f>'Lieu 1 '!B10</f>
        <v>Avez-vous été piqué(e) par un (ou des) moustiques ?</v>
      </c>
      <c r="C10" s="28" t="s">
        <v>18</v>
      </c>
      <c r="D10" s="29">
        <f>IF(C10='Réponses possibles'!D4,'Réponses possibles'!E4,IF(C10='Réponses possibles'!D5,'Réponses possibles'!E5,IF(C10='Réponses possibles'!D6,'Réponses possibles'!E6)))</f>
        <v>1</v>
      </c>
      <c r="E10" s="56">
        <f>'Poids des critères'!C4</f>
        <v>7.7299999999999994E-2</v>
      </c>
      <c r="F10" s="57">
        <f t="shared" ref="F10:F18" si="0">D10*E10</f>
        <v>7.7299999999999994E-2</v>
      </c>
    </row>
    <row r="11" spans="1:6" x14ac:dyDescent="0.25">
      <c r="A11">
        <v>2</v>
      </c>
      <c r="B11" s="31" t="str">
        <f>'Lieu 1 '!B11</f>
        <v>Quelle heure de la journée était-il  ?</v>
      </c>
      <c r="C11" s="28" t="s">
        <v>20</v>
      </c>
      <c r="D11" s="29">
        <f>IF(C11='Réponses possibles'!D7,'Réponses possibles'!E7,IF(C11='Réponses possibles'!D8,'Réponses possibles'!E8))</f>
        <v>1</v>
      </c>
      <c r="E11" s="56">
        <f>'Poids des critères'!C5</f>
        <v>0.1147</v>
      </c>
      <c r="F11" s="57">
        <f t="shared" si="0"/>
        <v>0.1147</v>
      </c>
    </row>
    <row r="12" spans="1:6" x14ac:dyDescent="0.25">
      <c r="A12">
        <v>3</v>
      </c>
      <c r="B12" s="31" t="str">
        <f>'Lieu 1 '!B12</f>
        <v xml:space="preserve">Combien de temps êtes-vous resté(e) sur le lieu ? </v>
      </c>
      <c r="C12" s="28" t="s">
        <v>22</v>
      </c>
      <c r="D12" s="29">
        <f>IF(C12='Réponses possibles'!D9,'Réponses possibles'!E9,IF(C12='Réponses possibles'!D10,'Réponses possibles'!E10,IF(C12='Réponses possibles'!D11,'Réponses possibles'!E11)))</f>
        <v>3</v>
      </c>
      <c r="E12" s="56">
        <f>'Poids des critères'!C6</f>
        <v>0.1366</v>
      </c>
      <c r="F12" s="57">
        <f t="shared" si="0"/>
        <v>0.4098</v>
      </c>
    </row>
    <row r="13" spans="1:6" x14ac:dyDescent="0.25">
      <c r="A13">
        <v>4</v>
      </c>
      <c r="B13" s="31" t="str">
        <f>'Lieu 1 '!B13</f>
        <v>Combien de temps avez-vous passé en extérieur ?</v>
      </c>
      <c r="C13" s="28" t="s">
        <v>23</v>
      </c>
      <c r="D13" s="32">
        <f>IF(C13='Réponses possibles'!D12,'Réponses possibles'!E12,IF(C13='Réponses possibles'!D13,'Réponses possibles'!E13,IF(C13='Réponses possibles'!D14,'Réponses possibles'!E14,IF(C13='Réponses possibles'!D15,'Réponses possibles'!E15))))</f>
        <v>1</v>
      </c>
      <c r="E13" s="56">
        <f>'Poids des critères'!C7</f>
        <v>0.1203</v>
      </c>
      <c r="F13" s="57">
        <f t="shared" si="0"/>
        <v>0.1203</v>
      </c>
    </row>
    <row r="14" spans="1:6" x14ac:dyDescent="0.25">
      <c r="A14">
        <v>5</v>
      </c>
      <c r="B14" s="31" t="str">
        <f>'Lieu 1 '!B14</f>
        <v>Quelle est le type de zone dans laquelle se situe le lieu fréquenté ?</v>
      </c>
      <c r="C14" s="28" t="s">
        <v>24</v>
      </c>
      <c r="D14" s="32">
        <f>IF(C14='Réponses possibles'!D16,'Réponses possibles'!E16,IF(C14='Réponses possibles'!D17,'Réponses possibles'!E17,IF(C14='Réponses possibles'!D18,'Réponses possibles'!E18)))</f>
        <v>1</v>
      </c>
      <c r="E14" s="56">
        <f>'Poids des critères'!C8</f>
        <v>0.1313</v>
      </c>
      <c r="F14" s="57">
        <f t="shared" si="0"/>
        <v>0.1313</v>
      </c>
    </row>
    <row r="15" spans="1:6" x14ac:dyDescent="0.25">
      <c r="A15">
        <v>6</v>
      </c>
      <c r="B15" s="31" t="str">
        <f>'Lieu 1 '!B15</f>
        <v>Quel est le niveau de végétalisation dans l'environnement proche du lieu fréquenté ?</v>
      </c>
      <c r="C15" s="28" t="s">
        <v>26</v>
      </c>
      <c r="D15" s="32">
        <f>IF(C15='Réponses possibles'!D19,'Réponses possibles'!E19,IF(C15='Réponses possibles'!D20,'Réponses possibles'!E20))</f>
        <v>1</v>
      </c>
      <c r="E15" s="56">
        <f>'Poids des critères'!C9</f>
        <v>0.12570000000000001</v>
      </c>
      <c r="F15" s="57">
        <f t="shared" si="0"/>
        <v>0.12570000000000001</v>
      </c>
    </row>
    <row r="16" spans="1:6" x14ac:dyDescent="0.25">
      <c r="A16">
        <v>7</v>
      </c>
      <c r="B16" s="31" t="str">
        <f>'Lieu 1 '!B16</f>
        <v>Quelle est l'altitude du lieu fréquenté ?</v>
      </c>
      <c r="C16" s="28" t="s">
        <v>76</v>
      </c>
      <c r="D16" s="32">
        <f>IF(C16='Réponses possibles'!D21,'Réponses possibles'!E21,IF(C16='Réponses possibles'!D22,'Réponses possibles'!E22,IF(C16='Réponses possibles'!D23,'Réponses possibles'!E23)))</f>
        <v>1</v>
      </c>
      <c r="E16" s="56">
        <f>'Poids des critères'!C10</f>
        <v>5.4699999999999999E-2</v>
      </c>
      <c r="F16" s="57">
        <f t="shared" si="0"/>
        <v>5.4699999999999999E-2</v>
      </c>
    </row>
    <row r="17" spans="1:6" x14ac:dyDescent="0.25">
      <c r="A17">
        <v>8</v>
      </c>
      <c r="B17" s="31" t="str">
        <f>'Lieu 1 '!B17</f>
        <v>La commune du lieu fréquenté est-elle colonisée par le moustique tigre ?</v>
      </c>
      <c r="C17" s="28" t="s">
        <v>18</v>
      </c>
      <c r="D17" s="32">
        <f>IF(C17='Réponses possibles'!D24,'Réponses possibles'!E24,IF(C17='Réponses possibles'!D25,'Réponses possibles'!E25,IF(C17='Réponses possibles'!D26,'Réponses possibles'!E26)))</f>
        <v>1</v>
      </c>
      <c r="E17" s="56">
        <f>'Poids des critères'!C11</f>
        <v>0.1202</v>
      </c>
      <c r="F17" s="57">
        <f t="shared" si="0"/>
        <v>0.1202</v>
      </c>
    </row>
    <row r="18" spans="1:6" x14ac:dyDescent="0.25">
      <c r="A18">
        <v>9</v>
      </c>
      <c r="B18" s="31" t="str">
        <f>'Lieu 1 '!B18</f>
        <v xml:space="preserve">Combien de jours avant ou après le début des signes cliniques avez-vous fréquenté le lieu ? </v>
      </c>
      <c r="C18" s="28" t="s">
        <v>39</v>
      </c>
      <c r="D18" s="32">
        <f>IF(C18='Réponses possibles'!D27,'Réponses possibles'!E27,IF(C18='Réponses possibles'!D28,'Réponses possibles'!E28,IF(C18='Réponses possibles'!D29,'Réponses possibles'!E29)))</f>
        <v>2</v>
      </c>
      <c r="E18" s="56">
        <f>'Poids des critères'!C12</f>
        <v>0.1193</v>
      </c>
      <c r="F18" s="57">
        <f t="shared" si="0"/>
        <v>0.23860000000000001</v>
      </c>
    </row>
    <row r="19" spans="1:6" x14ac:dyDescent="0.25">
      <c r="B19" s="33"/>
      <c r="E19" s="34" t="s">
        <v>101</v>
      </c>
      <c r="F19" s="58">
        <f>SUM(F10:F15)</f>
        <v>0.97909999999999997</v>
      </c>
    </row>
  </sheetData>
  <pageMargins left="0.7" right="0.7" top="0.75" bottom="0.75" header="0.3" footer="0.3"/>
  <pageSetup paperSize="9" firstPageNumber="4294967295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'Réponses possibles'!$D$21:$D$23</xm:f>
          </x14:formula1>
          <xm:sqref>C16</xm:sqref>
        </x14:dataValidation>
        <x14:dataValidation type="list" allowBlank="1" showInputMessage="1" showErrorMessage="1">
          <x14:formula1>
            <xm:f>'Réponses possibles'!$D$16:$D$18</xm:f>
          </x14:formula1>
          <xm:sqref>C14</xm:sqref>
        </x14:dataValidation>
        <x14:dataValidation type="list" allowBlank="1" showInputMessage="1" showErrorMessage="1">
          <x14:formula1>
            <xm:f>'Réponses possibles'!$D$12:$D$15</xm:f>
          </x14:formula1>
          <xm:sqref>C13</xm:sqref>
        </x14:dataValidation>
        <x14:dataValidation type="list" allowBlank="1" showInputMessage="1" showErrorMessage="1">
          <x14:formula1>
            <xm:f>'Réponses possibles'!$D$9:$D$11</xm:f>
          </x14:formula1>
          <xm:sqref>C12</xm:sqref>
        </x14:dataValidation>
        <x14:dataValidation type="list" allowBlank="1" showInputMessage="1" showErrorMessage="1">
          <x14:formula1>
            <xm:f>'Réponses possibles'!$D$7:$D$8</xm:f>
          </x14:formula1>
          <xm:sqref>C11</xm:sqref>
        </x14:dataValidation>
        <x14:dataValidation type="list" allowBlank="1" showInputMessage="1" showErrorMessage="1">
          <x14:formula1>
            <xm:f>'Réponses possibles'!$D$4:$D$6</xm:f>
          </x14:formula1>
          <xm:sqref>C10</xm:sqref>
        </x14:dataValidation>
        <x14:dataValidation type="list" allowBlank="1" showInputMessage="1" showErrorMessage="1">
          <x14:formula1>
            <xm:f>'Réponses possibles'!$D$24:$D$26</xm:f>
          </x14:formula1>
          <xm:sqref>C17</xm:sqref>
        </x14:dataValidation>
        <x14:dataValidation type="list" allowBlank="1" showInputMessage="1" showErrorMessage="1">
          <x14:formula1>
            <xm:f>'Réponses possibles'!$D$27:$D$29</xm:f>
          </x14:formula1>
          <xm:sqref>C18</xm:sqref>
        </x14:dataValidation>
        <x14:dataValidation type="list" allowBlank="1" showInputMessage="1" showErrorMessage="1">
          <x14:formula1>
            <xm:f>'Réponses possibles'!$D$19:$D$20</xm:f>
          </x14:formula1>
          <xm:sqref>C15</xm:sqref>
        </x14:dataValidation>
        <x14:dataValidation type="list" allowBlank="1" showInputMessage="1" showErrorMessage="1">
          <x14:formula1>
            <xm:f>'Réponses possibles'!$D$32:$D$38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Critères de sélection</vt:lpstr>
      <vt:lpstr>Résultats priorisation</vt:lpstr>
      <vt:lpstr>Lieu 1 </vt:lpstr>
      <vt:lpstr>Lieu 2</vt:lpstr>
      <vt:lpstr>Lieu 3</vt:lpstr>
      <vt:lpstr>Lieu 4</vt:lpstr>
      <vt:lpstr>Lieu 5</vt:lpstr>
      <vt:lpstr>Lieu 6</vt:lpstr>
      <vt:lpstr>Lieu 7</vt:lpstr>
      <vt:lpstr>Lieu 8</vt:lpstr>
      <vt:lpstr>Réponses possibles</vt:lpstr>
      <vt:lpstr>Poids des critères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FITE Johanna</dc:creator>
  <cp:lastModifiedBy>DOMAIN Isabelle</cp:lastModifiedBy>
  <cp:revision>1</cp:revision>
  <dcterms:created xsi:type="dcterms:W3CDTF">2015-06-05T18:17:20Z</dcterms:created>
  <dcterms:modified xsi:type="dcterms:W3CDTF">2024-02-06T14:32:47Z</dcterms:modified>
</cp:coreProperties>
</file>